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300" windowWidth="17400" windowHeight="11220" tabRatio="849" activeTab="0"/>
  </bookViews>
  <sheets>
    <sheet name="Egyhz-org (kat) - Ének-zene" sheetId="1" r:id="rId1"/>
    <sheet name="Egyhz-org (prot) - Ének-zene" sheetId="2" r:id="rId2"/>
    <sheet name="Egyhz-kór (kat) - Ének-zene" sheetId="3" r:id="rId3"/>
    <sheet name="Egyhz-kór (prot) - Ének-zene" sheetId="4" r:id="rId4"/>
    <sheet name="Egyhz-lit.ének (kat) - É-Z" sheetId="5" r:id="rId5"/>
    <sheet name="Egyhz-lit.ének (prot) - É-Z" sheetId="6" r:id="rId6"/>
    <sheet name="Ének-zene - Zeneelmélet" sheetId="7" r:id="rId7"/>
    <sheet name="Ének-zene - Kóruskarnagy" sheetId="8" r:id="rId8"/>
    <sheet name="Kóruskarnagy - Zeneelmélet" sheetId="9" r:id="rId9"/>
  </sheets>
  <definedNames/>
  <calcPr fullCalcOnLoad="1"/>
</workbook>
</file>

<file path=xl/sharedStrings.xml><?xml version="1.0" encoding="utf-8"?>
<sst xmlns="http://schemas.openxmlformats.org/spreadsheetml/2006/main" count="6032" uniqueCount="540">
  <si>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</si>
  <si>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</si>
  <si>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</si>
  <si>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</si>
  <si>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</si>
  <si>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</si>
  <si>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</si>
  <si>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</si>
  <si>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</si>
  <si>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</si>
  <si>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</si>
  <si>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</si>
  <si>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</si>
  <si>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</si>
  <si>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</si>
  <si>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</si>
  <si>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</si>
  <si>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</si>
  <si>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</si>
  <si>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</si>
  <si>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</si>
  <si>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</si>
  <si>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</si>
  <si>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</si>
  <si>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</si>
  <si>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</si>
  <si>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</si>
  <si>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</si>
  <si>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</si>
  <si>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</si>
  <si>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</si>
  <si>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</si>
  <si>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</si>
  <si>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</si>
  <si>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</si>
  <si>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</si>
  <si>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</si>
  <si>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</si>
  <si>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</si>
  <si>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</si>
  <si>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</si>
  <si>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</si>
  <si>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</si>
  <si>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</si>
  <si>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</si>
  <si>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</si>
  <si>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</si>
  <si>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</si>
  <si>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</si>
  <si>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</si>
  <si>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</si>
  <si>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</si>
  <si>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</si>
  <si>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</si>
  <si>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</si>
  <si>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</si>
  <si>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</si>
  <si>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</si>
  <si>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</si>
  <si>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</si>
  <si>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</si>
  <si>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</si>
  <si>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</si>
  <si>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</si>
  <si>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</si>
  <si>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</si>
  <si>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</si>
  <si>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</si>
  <si>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</si>
  <si>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</si>
  <si>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Orgonaismeret-orgonairodalom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</si>
  <si>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</si>
  <si>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</si>
  <si>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</si>
  <si>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</si>
  <si>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</si>
  <si>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</si>
  <si>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</si>
  <si>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</si>
  <si>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</si>
  <si>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</si>
  <si>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</si>
  <si>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</si>
  <si>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</si>
  <si>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>Protestáns himnológia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</si>
  <si>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</si>
  <si>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</si>
  <si>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</si>
  <si>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</si>
  <si>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</si>
  <si>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</si>
  <si>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Kötelező tantárgyak</t>
  </si>
  <si>
    <t>Kötelezően választható tantárgyak</t>
  </si>
  <si>
    <t>Filozófiatörténet</t>
  </si>
  <si>
    <t>Művészettörténet</t>
  </si>
  <si>
    <t>Anyanyelvi ismeretek és beszédgyakorlat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</si>
  <si>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</si>
  <si>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</si>
  <si>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</si>
  <si>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</si>
  <si>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</si>
  <si>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</si>
  <si>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</si>
  <si>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</si>
  <si>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</si>
  <si>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</si>
  <si>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</si>
  <si>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Alapfokú szolfézs és népzene tanítási módszertan</t>
  </si>
  <si>
    <t>Alap- és középfokú zeneelmélet tanítási módszertan</t>
  </si>
  <si>
    <t xml:space="preserve">KÓRUSKARNAGYMŰVÉSZ-TANÁR - ZENEELMÉLET-TANÁR </t>
  </si>
  <si>
    <t>Alapfokú egyházzene tanítási módszertan</t>
  </si>
  <si>
    <t>Középfokú egyházzene tanítási módszertan</t>
  </si>
  <si>
    <t>Középfokú egyházzene-orgona tanítási módszertan</t>
  </si>
  <si>
    <t>dv</t>
  </si>
  <si>
    <t xml:space="preserve">ÉNEK-ZENE MŰVÉSZTANÁR - ZENEELMÉLET-TANÁR 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</si>
  <si>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</si>
  <si>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</si>
  <si>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</si>
  <si>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</si>
  <si>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</si>
  <si>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</si>
  <si>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</si>
  <si>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A zeneterápia alapjai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</si>
  <si>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</si>
  <si>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</si>
  <si>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</si>
  <si>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</si>
  <si>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</si>
  <si>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Egyházzene-irodalom szigorlat</t>
  </si>
  <si>
    <t>Népének-korál szigorlat</t>
  </si>
  <si>
    <t>Gregorián szigorlat</t>
  </si>
  <si>
    <t>Gregorián-graduál szigorlat</t>
  </si>
  <si>
    <t>Egyházi kórusvezénylés diplomavizsga</t>
  </si>
  <si>
    <t>Keleti liturgikus ének</t>
  </si>
  <si>
    <t>Orgona</t>
  </si>
  <si>
    <t>Gregorián paleográfia</t>
  </si>
  <si>
    <t>Menzurális paleográfia</t>
  </si>
  <si>
    <t>Protestáns liturgikus orgonajáték</t>
  </si>
  <si>
    <t>Katolikus liturgikus orgonajáték</t>
  </si>
  <si>
    <t>Katolikus liturgikus gyakorlat  szigorlat</t>
  </si>
  <si>
    <t>Protestáns liturgikus gyakorlat</t>
  </si>
  <si>
    <t>TANTÁRGY NEVE</t>
  </si>
  <si>
    <t>KÓD</t>
  </si>
  <si>
    <t>ELŐFELTÉTEL</t>
  </si>
  <si>
    <t>IDŐ-TAR-TAM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</si>
  <si>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</si>
  <si>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</si>
  <si>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</si>
  <si>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</si>
  <si>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</si>
  <si>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</si>
  <si>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</si>
  <si>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</si>
  <si>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Protestáns liturgika</t>
  </si>
  <si>
    <t>Protestáns liturgikus gyakorlat szigorlat</t>
  </si>
  <si>
    <t>cs</t>
  </si>
  <si>
    <t>isk</t>
  </si>
  <si>
    <t>csop, e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</si>
  <si>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</si>
  <si>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</si>
  <si>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</si>
  <si>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</si>
  <si>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</si>
  <si>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</si>
  <si>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</si>
  <si>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</si>
  <si>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</si>
  <si>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</si>
  <si>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</si>
  <si>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</si>
  <si>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</si>
  <si>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</si>
  <si>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</si>
  <si>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</si>
  <si>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</si>
  <si>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</si>
  <si>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</si>
  <si>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</si>
  <si>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</si>
  <si>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</si>
  <si>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</si>
  <si>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</si>
  <si>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</si>
  <si>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</si>
  <si>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</si>
  <si>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</si>
  <si>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</si>
  <si>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</si>
  <si>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</si>
  <si>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>Orgona diplomavizsga</t>
  </si>
  <si>
    <t xml:space="preserve">   ai = aláírás a teljesítésről</t>
  </si>
  <si>
    <t>ÖSSZT</t>
  </si>
  <si>
    <t xml:space="preserve">   ÖSSZT = az 1-10. félévben feltüntetett valamennyi tanegység teljesítése</t>
  </si>
  <si>
    <t>R; ÖSSZT</t>
  </si>
  <si>
    <t>ZEÉ_SZF17</t>
  </si>
  <si>
    <t>ZEÉ_SZF17_S</t>
  </si>
  <si>
    <t>ZEÉ_ZE17</t>
  </si>
  <si>
    <t>ZEÉ_ZE17_S</t>
  </si>
  <si>
    <t>ZEÉ_ZET</t>
  </si>
  <si>
    <t>ZEÉ_AN17</t>
  </si>
  <si>
    <t>ZEÉ_AZT17</t>
  </si>
  <si>
    <t>ZEÉ_ZON</t>
  </si>
  <si>
    <t>ZEÉ_AK17</t>
  </si>
  <si>
    <t>ZEÉ_NEG(16)</t>
  </si>
  <si>
    <t>ZEÉ_HH</t>
  </si>
  <si>
    <t>ZEÉ_TP17</t>
  </si>
  <si>
    <t>ZEÉ_KOR</t>
  </si>
  <si>
    <t>ZEÉ_HK17</t>
  </si>
  <si>
    <t>ZEÉ_VT</t>
  </si>
  <si>
    <t>ZEÉ_KV</t>
  </si>
  <si>
    <t>ZEÉ_GYIK(16)</t>
  </si>
  <si>
    <t>ZEÉ_KZM17</t>
  </si>
  <si>
    <t>ZEÉ_VHI</t>
  </si>
  <si>
    <t>ZEÉ_OL</t>
  </si>
  <si>
    <t>ZEÉ_FT17</t>
  </si>
  <si>
    <t>ZEÉ_MT17</t>
  </si>
  <si>
    <t>S_</t>
  </si>
  <si>
    <t>ZEÉ_SZD</t>
  </si>
  <si>
    <t>ZEÉ_SZFE(16)</t>
  </si>
  <si>
    <t>ZEÉ_ZPGY</t>
  </si>
  <si>
    <t>ZEÉ_TM(16)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</si>
  <si>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</si>
  <si>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</si>
  <si>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</si>
  <si>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</si>
  <si>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</si>
  <si>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</si>
  <si>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</si>
  <si>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</si>
  <si>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</si>
  <si>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</si>
  <si>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ZEÉ_PKA(16)</t>
  </si>
  <si>
    <t>ZEÉ_PPK(16)</t>
  </si>
  <si>
    <t>ZEÉ_KK(16)</t>
  </si>
  <si>
    <t>ZEÉ_ZA(16)</t>
  </si>
  <si>
    <t>ZEÉ_KP(16)</t>
  </si>
  <si>
    <t>ZEÉ_ETA</t>
  </si>
  <si>
    <t>ZEÉ_ETK</t>
  </si>
  <si>
    <t>ZEÉ_ETÁI</t>
  </si>
  <si>
    <t>ZEÉ_ETKI</t>
  </si>
  <si>
    <t>ZEÉ_SZKH</t>
  </si>
  <si>
    <t>ZEÉ_RSZ</t>
  </si>
  <si>
    <t>ZEÉ_CZG</t>
  </si>
  <si>
    <t>ZEÉ_OIS</t>
  </si>
  <si>
    <t>ZEÉ_PF</t>
  </si>
  <si>
    <t>P: ZEÉ_SZF17 (10)</t>
  </si>
  <si>
    <t>P: ZEÉ_ZE17 (10)</t>
  </si>
  <si>
    <t>ZEÉ_ZE17 (6)</t>
  </si>
  <si>
    <t>R; ZEÉ_VT (4)</t>
  </si>
  <si>
    <t>R; ZEÉ_KV (4)</t>
  </si>
  <si>
    <t>R; ZEÉ_SZFE(16)</t>
  </si>
  <si>
    <t>R; ZEÉ_TM(16) (2)</t>
  </si>
  <si>
    <t>ZEÉ_ASN (2)</t>
  </si>
  <si>
    <t>ZEÉ_IGZT (2)</t>
  </si>
  <si>
    <t>OE_SZD</t>
  </si>
  <si>
    <t>OE_SZF17</t>
  </si>
  <si>
    <t>OE_SZF17_S</t>
  </si>
  <si>
    <t>OE_ZE17</t>
  </si>
  <si>
    <t>OE_ZE17_S</t>
  </si>
  <si>
    <t>OE_AZT17</t>
  </si>
  <si>
    <t>OE_AK17</t>
  </si>
  <si>
    <t>OE_NEG</t>
  </si>
  <si>
    <t>OE_KOR</t>
  </si>
  <si>
    <t>OE_HK17</t>
  </si>
  <si>
    <t>OE_ZON</t>
  </si>
  <si>
    <t>OE_TPC</t>
  </si>
  <si>
    <t>OE_VT</t>
  </si>
  <si>
    <t>OE_KV</t>
  </si>
  <si>
    <t>OE_KZM17</t>
  </si>
  <si>
    <t>OE_GYIK</t>
  </si>
  <si>
    <t>OE_EI17</t>
  </si>
  <si>
    <t>OE_EI17_S</t>
  </si>
  <si>
    <t>OE_KLE-1</t>
  </si>
  <si>
    <t>OE_OJ</t>
  </si>
  <si>
    <t>OE_OJ_D</t>
  </si>
  <si>
    <t>OE_OIO</t>
  </si>
  <si>
    <t>OE_NÉK17</t>
  </si>
  <si>
    <t>OE_NÉK17_S</t>
  </si>
  <si>
    <t>OE_EK</t>
  </si>
  <si>
    <t>OE_O_LV</t>
  </si>
  <si>
    <t>OE_O_EKV</t>
  </si>
  <si>
    <t>OE_GR17</t>
  </si>
  <si>
    <t>OE_GR17_S</t>
  </si>
  <si>
    <t>OE_GRM17</t>
  </si>
  <si>
    <t>OE_KAL</t>
  </si>
  <si>
    <t>OE_LT17</t>
  </si>
  <si>
    <t>OE_KAH</t>
  </si>
  <si>
    <t>OE_KLO</t>
  </si>
  <si>
    <t>OE_LNL</t>
  </si>
  <si>
    <t>OE_KLG17</t>
  </si>
  <si>
    <t>OE_KLG17_S</t>
  </si>
  <si>
    <t>OE_PRM</t>
  </si>
  <si>
    <t>OE_PRL17</t>
  </si>
  <si>
    <t>OE_PLO</t>
  </si>
  <si>
    <t>OE_PLG17</t>
  </si>
  <si>
    <t>OE_PLG17_S</t>
  </si>
  <si>
    <t>OE_LNL17</t>
  </si>
  <si>
    <t>OE_LNN17</t>
  </si>
  <si>
    <t>OE_FT17</t>
  </si>
  <si>
    <t>OE_MT17</t>
  </si>
  <si>
    <t>OE_SZFE(16)</t>
  </si>
  <si>
    <t>OE_ZPGY</t>
  </si>
  <si>
    <t>OE_TM(16)</t>
  </si>
  <si>
    <t>OE_ZZ</t>
  </si>
  <si>
    <t>OE_AI(16)</t>
  </si>
  <si>
    <t>OE_SMA</t>
  </si>
  <si>
    <t>OE_SMK</t>
  </si>
  <si>
    <t>OE_SMKO</t>
  </si>
  <si>
    <t>OE_ÁIM</t>
  </si>
  <si>
    <t>OE_KÉTM</t>
  </si>
  <si>
    <t>OE_IKM</t>
  </si>
  <si>
    <t>OE_IGE</t>
  </si>
  <si>
    <t>OE_IGÉ</t>
  </si>
  <si>
    <t>OE_KPG</t>
  </si>
  <si>
    <t>OE_PKA(16)</t>
  </si>
  <si>
    <t>OE_PPK(16)</t>
  </si>
  <si>
    <t>OE_KK(16)</t>
  </si>
  <si>
    <t>OE_ZA(16)</t>
  </si>
  <si>
    <t>OE_KP(16)</t>
  </si>
  <si>
    <t>OE_ETA</t>
  </si>
  <si>
    <t>OE_ETK</t>
  </si>
  <si>
    <t>OE_ETÁI</t>
  </si>
  <si>
    <t>OE_ETKI</t>
  </si>
  <si>
    <t>OE_SZKH</t>
  </si>
  <si>
    <t>OE_RSZ</t>
  </si>
  <si>
    <t>OE_CZG</t>
  </si>
  <si>
    <t>OE_OIS</t>
  </si>
  <si>
    <t>OE_PF</t>
  </si>
  <si>
    <t>P: OE_SZF17 (8)</t>
  </si>
  <si>
    <t>P: OE_ZE17 (8)</t>
  </si>
  <si>
    <t>OE_VT (4)</t>
  </si>
  <si>
    <t>OE_KV (4)</t>
  </si>
  <si>
    <t>P: OE_EI17 (9)</t>
  </si>
  <si>
    <t>OE_EI17 (6)</t>
  </si>
  <si>
    <t>P: OE_OJ (10)</t>
  </si>
  <si>
    <t>R; OE_KAH/ OE_O_PRH (2)</t>
  </si>
  <si>
    <t>P: OE_NÉK17 (4)</t>
  </si>
  <si>
    <t>P: OE_GR17 (6)</t>
  </si>
  <si>
    <t>OE_OJ (2)</t>
  </si>
  <si>
    <t>P: OE_KLG17 (8)</t>
  </si>
  <si>
    <t>P: OE_PLG17 (8)</t>
  </si>
  <si>
    <t>R; OE_LNL17 (2)</t>
  </si>
  <si>
    <t>R; OE_SZFE(16)</t>
  </si>
  <si>
    <t>R; OE_TM(16) (2)</t>
  </si>
  <si>
    <t>OE_ÁIM (2)</t>
  </si>
  <si>
    <t>OE_O_K</t>
  </si>
  <si>
    <t>OE_K_LV</t>
  </si>
  <si>
    <t>OE_EKV</t>
  </si>
  <si>
    <t>OE_EKV_D</t>
  </si>
  <si>
    <t>P: OE_EKV (10)</t>
  </si>
  <si>
    <t>OE_KLO6</t>
  </si>
  <si>
    <t>OE_PLO6</t>
  </si>
  <si>
    <t>OE_O_K (2)</t>
  </si>
  <si>
    <t>ÉZK_SZD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</si>
  <si>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</si>
  <si>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</si>
  <si>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</si>
  <si>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</si>
  <si>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</si>
  <si>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</si>
  <si>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</si>
  <si>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</si>
  <si>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ÉZK_KK(16)</t>
  </si>
  <si>
    <t>ÉZK_ZA(16)</t>
  </si>
  <si>
    <t>ÉZK_KP(16)</t>
  </si>
  <si>
    <t>ÉZK_SZFE(16)</t>
  </si>
  <si>
    <t>ÉZK_ZPGY</t>
  </si>
  <si>
    <t>ÉZK_TM(16)</t>
  </si>
  <si>
    <t>ÉZK_ZZ</t>
  </si>
  <si>
    <t>ÉZK_AI</t>
  </si>
  <si>
    <t>ÉZK_ÁITM</t>
  </si>
  <si>
    <t>ÉZK_KÉTM</t>
  </si>
  <si>
    <t>ÉZK_IKM</t>
  </si>
  <si>
    <t>ÉZK_IGÉZ</t>
  </si>
  <si>
    <t>ÉZK_IGKV</t>
  </si>
  <si>
    <t>ÉZK_KPG</t>
  </si>
  <si>
    <t>ÉZK_PKA(16)</t>
  </si>
  <si>
    <t>ÉZK_PPK(16)</t>
  </si>
  <si>
    <t>ÉZK_FT17</t>
  </si>
  <si>
    <t>ÉZK_MT17</t>
  </si>
  <si>
    <t>ÉZK_SZF17</t>
  </si>
  <si>
    <t>ÉZK_SZF17_S</t>
  </si>
  <si>
    <t>ÉZK_ZE17</t>
  </si>
  <si>
    <t>ÉZK_ZE17_S</t>
  </si>
  <si>
    <t>ÉZK_AZT17</t>
  </si>
  <si>
    <t>ÉZK_ZON</t>
  </si>
  <si>
    <t>ÉZK_AK17</t>
  </si>
  <si>
    <t>ÉZK_NEG</t>
  </si>
  <si>
    <t>ÉZK_HH</t>
  </si>
  <si>
    <t>ÉZK_TP</t>
  </si>
  <si>
    <t>ÉZK_KOR</t>
  </si>
  <si>
    <t>ÉZK_HK17</t>
  </si>
  <si>
    <t>ÉZK_VTFT</t>
  </si>
  <si>
    <t>ÉZK_KVFT17</t>
  </si>
  <si>
    <t>ÉZK_KVFT17_D</t>
  </si>
  <si>
    <t>ÉZK_KGY</t>
  </si>
  <si>
    <t>ÉZK_DK</t>
  </si>
  <si>
    <t>ÉZK_KR</t>
  </si>
  <si>
    <t>ÉZK_ÉVM</t>
  </si>
  <si>
    <t>ÉZK_GYIK</t>
  </si>
  <si>
    <t>ÉZK_KZM17</t>
  </si>
  <si>
    <t>ÉZK_VHI</t>
  </si>
  <si>
    <t>ÉZK_OSN</t>
  </si>
  <si>
    <t>P: ÉZK_SZF17 (8)</t>
  </si>
  <si>
    <t>P: ÉZK_ZE17 (8)</t>
  </si>
  <si>
    <t>ÉZK_KVFT17 (8)</t>
  </si>
  <si>
    <t>R; ÉZK_SZFE(16)</t>
  </si>
  <si>
    <t>R; ÉZK_TM(16) (2)</t>
  </si>
  <si>
    <t>R; ÉZK_IGÉZ (2)</t>
  </si>
  <si>
    <t>ÓRA    JEL- LEGE</t>
  </si>
  <si>
    <t>KKZ_SZD</t>
  </si>
  <si>
    <t>KKZ_ETA</t>
  </si>
  <si>
    <t>KKZ_ETKÖ</t>
  </si>
  <si>
    <t>KKZ_ETK</t>
  </si>
  <si>
    <t>KKZ_SZKH</t>
  </si>
  <si>
    <t>KKZ_RSZ</t>
  </si>
  <si>
    <t>KKZ_CZG</t>
  </si>
  <si>
    <t>KKZ_OIS</t>
  </si>
  <si>
    <t>KKZ_PF</t>
  </si>
  <si>
    <t>KKZ_KK(16)</t>
  </si>
  <si>
    <t>KKZ_ZA(16)</t>
  </si>
  <si>
    <t>KKZ_KP(16)</t>
  </si>
  <si>
    <t>KKZ_SZFE(16)</t>
  </si>
  <si>
    <t>KKZ_ZPGY</t>
  </si>
  <si>
    <t>KKZ_TM(16)</t>
  </si>
  <si>
    <t>KKZ_ZZ</t>
  </si>
  <si>
    <t>KKZ_AI</t>
  </si>
  <si>
    <t>KKZ_ASN</t>
  </si>
  <si>
    <t>KKZ_KSN</t>
  </si>
  <si>
    <t>KKZ_AKZS</t>
  </si>
  <si>
    <t>KKZ_AKZT(16)</t>
  </si>
  <si>
    <t>KKZ_IKM</t>
  </si>
  <si>
    <t>KKZ_IGZT</t>
  </si>
  <si>
    <t>KKZ_IGKV</t>
  </si>
  <si>
    <t>KKZ_KPG</t>
  </si>
  <si>
    <t>KKZ_PKA(16)</t>
  </si>
  <si>
    <t>KKZ_PPK(16)</t>
  </si>
  <si>
    <t>KKZ_FT17</t>
  </si>
  <si>
    <t>KKZ_MT17</t>
  </si>
  <si>
    <t>KKZ_SZF17</t>
  </si>
  <si>
    <t>KKZ_SZF17_S</t>
  </si>
  <si>
    <t>KKZ_ZE17</t>
  </si>
  <si>
    <t>KKZ_ZE17_S</t>
  </si>
  <si>
    <t>KKZ_ZET</t>
  </si>
  <si>
    <t>KKZ_AN17</t>
  </si>
  <si>
    <t>KKZ_AZT17</t>
  </si>
  <si>
    <t>KKZ_ZON</t>
  </si>
  <si>
    <t>KKZ_AK17</t>
  </si>
  <si>
    <t>KKZ_NEG</t>
  </si>
  <si>
    <t>KKZ_HH</t>
  </si>
  <si>
    <t>KKZ_TP17</t>
  </si>
  <si>
    <t>KKZ_KOR</t>
  </si>
  <si>
    <t>KKZ_HK</t>
  </si>
  <si>
    <t>KKZ_KV17</t>
  </si>
  <si>
    <t>KKZ_KV17_D</t>
  </si>
  <si>
    <t>KKZ_KGY</t>
  </si>
  <si>
    <t>KKZ_DK</t>
  </si>
  <si>
    <t>KKZ_KR</t>
  </si>
  <si>
    <t>KKZ_OSN</t>
  </si>
  <si>
    <t>P: KKZ_SZF17 (10)</t>
  </si>
  <si>
    <t>P: KKZ_ZE17 (10)</t>
  </si>
  <si>
    <t>KKZ_ZE17 (6)</t>
  </si>
  <si>
    <t>KKZ_ASN (2)</t>
  </si>
  <si>
    <t>R; KKZ_IGZT</t>
  </si>
  <si>
    <t>KKZ_ÉVM17</t>
  </si>
  <si>
    <t>OE_GRG17</t>
  </si>
  <si>
    <t>OE_GRG17_S</t>
  </si>
  <si>
    <t>OE_PRH17</t>
  </si>
  <si>
    <t>P: OE_GRG17 (6)</t>
  </si>
  <si>
    <t>ÉZK_ÁITM (2)</t>
  </si>
  <si>
    <t>P: KKZ_KV17 (9)</t>
  </si>
  <si>
    <t>P: ÉZK_KVFT17 (9)</t>
  </si>
  <si>
    <t>Középfokú egyházzene-karvezetés tanítási módszertan</t>
  </si>
  <si>
    <t>Az összefüggő egyéni tanítási gyakorlat keretein belül – a Tanulmányi és Vizsgaszabályzatban meghatározottak szerint – alap- és középfokú részből álló zárótanítást kell teljesíteni.</t>
  </si>
  <si>
    <t>OE_SMKK</t>
  </si>
  <si>
    <t>ÉZK_KATM_18</t>
  </si>
  <si>
    <t>KKZ_KATM_18</t>
  </si>
  <si>
    <t>Oratórium- és daltörténet</t>
  </si>
  <si>
    <t xml:space="preserve">Reneszánsz kamaraének </t>
  </si>
  <si>
    <t xml:space="preserve">Vokális művek előadói gyakorlata </t>
  </si>
  <si>
    <t>Hangnevelés</t>
  </si>
  <si>
    <t>Ajánlott tanterv a 2019/2020. tanévtől</t>
  </si>
  <si>
    <t>20-21. századi zenepedagógiai irányzatok</t>
  </si>
  <si>
    <t>Transzponálás-partitúraolvasás</t>
  </si>
  <si>
    <t>ZEÉ_XX(19)</t>
  </si>
  <si>
    <t>OE_MZN</t>
  </si>
  <si>
    <t>OE_XX(19)</t>
  </si>
  <si>
    <t>ÉZK_XX(19)</t>
  </si>
  <si>
    <t>KKZ_XX(19)</t>
  </si>
  <si>
    <t>TANÁRI FELKÉSZÍTÉS ÖSSZESEN:</t>
  </si>
  <si>
    <t>MODUL ÖSSZESEN:</t>
  </si>
  <si>
    <t>ZEÉ_MZN(19)</t>
  </si>
  <si>
    <t>OE_GP_O(19)</t>
  </si>
  <si>
    <t>OE_MP(19)</t>
  </si>
  <si>
    <t>OE_TP(19)</t>
  </si>
  <si>
    <t>OE_TPC_A(19)</t>
  </si>
  <si>
    <t>OE_GP_KK(19)</t>
  </si>
  <si>
    <t>OE_TPC_B(19)</t>
  </si>
  <si>
    <t>OE_KLG(19)</t>
  </si>
  <si>
    <t>OE_KLG(19)_S</t>
  </si>
  <si>
    <t>P: OE_KLG(19) (8)</t>
  </si>
  <si>
    <t>OE_ODT_E(19)</t>
  </si>
  <si>
    <t>OE_VME(19)</t>
  </si>
  <si>
    <t>OE_HN(19)</t>
  </si>
  <si>
    <t>OE_HK(19)</t>
  </si>
  <si>
    <t>OE_HLS(19)</t>
  </si>
  <si>
    <t>OE_PLG(19)</t>
  </si>
  <si>
    <t>OE_PLG(19)_S</t>
  </si>
  <si>
    <t>P: OE_PLG(19) (8)</t>
  </si>
  <si>
    <t>OE_RKE(19)</t>
  </si>
  <si>
    <t>ÉZK_MZN(19)</t>
  </si>
  <si>
    <t>KKZ_MZN(19)</t>
  </si>
  <si>
    <t>R; OE_TP(19) (3)</t>
  </si>
  <si>
    <t>OE_TP(19) (3)</t>
  </si>
  <si>
    <t>SZAKTERÜLETI ISMERETEK ÖSSZESEN:</t>
  </si>
  <si>
    <t>Hangképzés és liturgikus szólóének</t>
  </si>
  <si>
    <t>EGYHÁZZENEMŰVÉSZ-TANÁR (EGYHÁZZENE-ORGONAMŰVÉSZ) (katolikus egyházzene kötelezően választható modullal) - ÉNEK-ZENE MŰVÉSZTANÁR</t>
  </si>
  <si>
    <t>Katolikus egyházzene modul (kötelezően választható modul)**</t>
  </si>
  <si>
    <t>Kötelezően választható tantárgyak ***</t>
  </si>
  <si>
    <t>Meghirdetés szerint ****</t>
  </si>
  <si>
    <t>** A modul összes tantárgyát teljesíteni kell.</t>
  </si>
  <si>
    <t>*** A felsorolt tantárgyak közül egyet kell teljesíteni.</t>
  </si>
  <si>
    <t>****A szabadon választható tantárgyakat a hallgató az itt megjelöltektől eltérően, a szabadon választható tantárgyakhoz rendelt össz-kreditértéken belül, tetszőleges félév- és kreditfelosztásban veheti fel.</t>
  </si>
  <si>
    <t xml:space="preserve">        Az egyes szabadon választható tantárgyak kreditértéke és óraszáma eltérő lehet, az aktuális félévi meghirdetésektől függ. </t>
  </si>
  <si>
    <t>EGYHÁZZENEMŰVÉSZ-TANÁR (EGYHÁZZENE-ORGONAMŰVÉSZ) (protestáns egyházzene kötelezően választható modullal) - ÉNEK-ZENE MŰVÉSZTANÁR</t>
  </si>
  <si>
    <t>Protestáns egyházzene modul (kötelezően választható modul)**</t>
  </si>
  <si>
    <t>EGYHÁZZENEMŰVÉSZ-TANÁR (EGYHÁZZENE-KÓRUSKARNAGY) (katolikus egyházzene "A" kötelezően választható  modullal) - ÉNEK-ZENE MŰVÉSZTANÁR</t>
  </si>
  <si>
    <t>Katolikus egyházzene "A" modul (kötelezően választható modul)**</t>
  </si>
  <si>
    <t>EGYHÁZZENEMŰVÉSZ-TANÁR (EGYHÁZZENE-KÓRUSKARNAGY) (protestáns egyházzene "A" kötelezően választható modullal) - ÉNEK-ZENE MŰVÉSZTANÁR</t>
  </si>
  <si>
    <t>Protestáns egyházzene "A" modul (kötelezően választható modul)**</t>
  </si>
  <si>
    <t>EGYHÁZZENEMŰVÉSZ-TANÁR (EGYHÁZZENE-KÓRUSKARNAGY) (katolikus egyházzene "B" kötelezően választható modullal) - ÉNEK-ZENE MŰVÉSZTANÁR</t>
  </si>
  <si>
    <t>Katolikus egyházzene "B" modul (kötelezően választható modul)**</t>
  </si>
  <si>
    <t>EGYHÁZZENEMŰVÉSZ-TANÁR (EGYHÁZZENE-KÓRUSKARNAGY) (protestáns egyházzene "B" kötelezően választható modullal) - ÉNEK-ZENE MŰVÉSZTANÁR</t>
  </si>
  <si>
    <t>Protestáns egyházzene "B" modul (kötelezően választható modul)**</t>
  </si>
  <si>
    <t xml:space="preserve">   szi = szigorlat</t>
  </si>
  <si>
    <t xml:space="preserve">   dv =  diplomavizsga</t>
  </si>
  <si>
    <t xml:space="preserve"> zszi = zárószigorlat</t>
  </si>
  <si>
    <t xml:space="preserve">   dv = diplomavizsga</t>
  </si>
  <si>
    <t>Ajánlott tanterv a 2020/2021. tanévtől</t>
  </si>
  <si>
    <t>KKZ_VTFT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</si>
</sst>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trike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/>
      <right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ck"/>
    </border>
    <border>
      <left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ck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/>
      <top/>
      <bottom style="thin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ck"/>
      <right/>
      <top style="medium"/>
      <bottom style="medium"/>
    </border>
    <border>
      <left style="thick"/>
      <right>
        <color indexed="63"/>
      </right>
      <top style="thick"/>
      <bottom style="thick"/>
    </border>
    <border>
      <left/>
      <right style="medium"/>
      <top style="thick"/>
      <bottom style="thick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2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2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26" xfId="0" applyFont="1" applyFill="1" applyBorder="1" applyAlignment="1">
      <alignment horizontal="left" vertical="top" wrapText="1"/>
    </xf>
    <xf numFmtId="0" fontId="55" fillId="0" borderId="39" xfId="0" applyFont="1" applyFill="1" applyBorder="1" applyAlignment="1">
      <alignment horizontal="center" vertical="center" wrapText="1"/>
    </xf>
    <xf numFmtId="172" fontId="2" fillId="0" borderId="51" xfId="0" applyNumberFormat="1" applyFont="1" applyFill="1" applyBorder="1" applyAlignment="1">
      <alignment horizontal="center" vertical="center" wrapText="1"/>
    </xf>
    <xf numFmtId="172" fontId="2" fillId="0" borderId="52" xfId="0" applyNumberFormat="1" applyFont="1" applyFill="1" applyBorder="1" applyAlignment="1">
      <alignment horizontal="center" vertical="center" wrapText="1"/>
    </xf>
    <xf numFmtId="172" fontId="2" fillId="0" borderId="53" xfId="0" applyNumberFormat="1" applyFont="1" applyFill="1" applyBorder="1" applyAlignment="1">
      <alignment horizontal="center" vertical="center" wrapText="1"/>
    </xf>
    <xf numFmtId="172" fontId="2" fillId="0" borderId="54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 wrapText="1"/>
    </xf>
    <xf numFmtId="172" fontId="2" fillId="0" borderId="5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2" fontId="3" fillId="0" borderId="5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2" fontId="3" fillId="0" borderId="5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 wrapText="1"/>
    </xf>
    <xf numFmtId="172" fontId="3" fillId="0" borderId="51" xfId="0" applyNumberFormat="1" applyFont="1" applyFill="1" applyBorder="1" applyAlignment="1">
      <alignment horizontal="center" vertical="center" wrapText="1"/>
    </xf>
    <xf numFmtId="172" fontId="3" fillId="0" borderId="56" xfId="0" applyNumberFormat="1" applyFont="1" applyFill="1" applyBorder="1" applyAlignment="1">
      <alignment horizontal="center" vertical="center" wrapText="1"/>
    </xf>
    <xf numFmtId="172" fontId="3" fillId="0" borderId="53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3" fillId="0" borderId="3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0" borderId="54" xfId="0" applyNumberFormat="1" applyFont="1" applyFill="1" applyBorder="1" applyAlignment="1">
      <alignment horizontal="center" vertical="center" wrapText="1"/>
    </xf>
    <xf numFmtId="172" fontId="5" fillId="0" borderId="5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2" fontId="8" fillId="0" borderId="6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 wrapText="1"/>
    </xf>
    <xf numFmtId="172" fontId="8" fillId="0" borderId="3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2" fontId="8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1" fillId="0" borderId="0" xfId="0" applyFont="1" applyAlignment="1">
      <alignment horizontal="left" vertical="top" wrapText="1"/>
    </xf>
    <xf numFmtId="172" fontId="3" fillId="34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172" fontId="3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172" fontId="3" fillId="34" borderId="37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172" fontId="3" fillId="0" borderId="47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66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72" fontId="3" fillId="0" borderId="69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72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172" fontId="3" fillId="0" borderId="72" xfId="0" applyNumberFormat="1" applyFont="1" applyFill="1" applyBorder="1" applyAlignment="1">
      <alignment horizontal="center" vertical="center"/>
    </xf>
    <xf numFmtId="172" fontId="3" fillId="0" borderId="70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72" fontId="3" fillId="0" borderId="7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74" xfId="0" applyNumberFormat="1" applyFont="1" applyFill="1" applyBorder="1" applyAlignment="1">
      <alignment horizontal="center" vertical="center" wrapText="1"/>
    </xf>
    <xf numFmtId="172" fontId="3" fillId="34" borderId="2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72" fontId="8" fillId="0" borderId="75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72" fontId="8" fillId="0" borderId="7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172" fontId="8" fillId="35" borderId="35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172" fontId="8" fillId="35" borderId="3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72" fontId="3" fillId="0" borderId="80" xfId="0" applyNumberFormat="1" applyFont="1" applyFill="1" applyBorder="1" applyAlignment="1">
      <alignment horizontal="center" vertical="center" wrapText="1"/>
    </xf>
    <xf numFmtId="172" fontId="8" fillId="0" borderId="72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172" fontId="8" fillId="0" borderId="6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2" fontId="3" fillId="34" borderId="66" xfId="0" applyNumberFormat="1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8" fillId="0" borderId="84" xfId="0" applyNumberFormat="1" applyFont="1" applyFill="1" applyBorder="1" applyAlignment="1">
      <alignment horizontal="center" vertical="center" wrapText="1"/>
    </xf>
    <xf numFmtId="172" fontId="8" fillId="0" borderId="55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wrapText="1"/>
    </xf>
    <xf numFmtId="172" fontId="3" fillId="0" borderId="86" xfId="0" applyNumberFormat="1" applyFont="1" applyFill="1" applyBorder="1" applyAlignment="1">
      <alignment horizontal="center" vertical="center" wrapText="1"/>
    </xf>
    <xf numFmtId="172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72" fontId="8" fillId="0" borderId="8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2" fontId="8" fillId="0" borderId="87" xfId="0" applyNumberFormat="1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172" fontId="8" fillId="0" borderId="89" xfId="0" applyNumberFormat="1" applyFont="1" applyFill="1" applyBorder="1" applyAlignment="1">
      <alignment horizontal="center" vertical="center" wrapText="1"/>
    </xf>
    <xf numFmtId="172" fontId="8" fillId="0" borderId="86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72" fontId="8" fillId="0" borderId="64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72" fontId="8" fillId="0" borderId="90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72" fontId="8" fillId="34" borderId="77" xfId="0" applyNumberFormat="1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92" xfId="0" applyFont="1" applyFill="1" applyBorder="1" applyAlignment="1">
      <alignment horizontal="center" vertical="center"/>
    </xf>
    <xf numFmtId="172" fontId="8" fillId="34" borderId="93" xfId="0" applyNumberFormat="1" applyFont="1" applyFill="1" applyBorder="1" applyAlignment="1">
      <alignment horizontal="center" vertical="center"/>
    </xf>
    <xf numFmtId="172" fontId="8" fillId="34" borderId="29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172" fontId="8" fillId="34" borderId="65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172" fontId="8" fillId="34" borderId="35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172" fontId="8" fillId="34" borderId="32" xfId="0" applyNumberFormat="1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172" fontId="3" fillId="34" borderId="73" xfId="0" applyNumberFormat="1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172" fontId="8" fillId="34" borderId="72" xfId="0" applyNumberFormat="1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172" fontId="8" fillId="34" borderId="66" xfId="0" applyNumberFormat="1" applyFont="1" applyFill="1" applyBorder="1" applyAlignment="1">
      <alignment horizontal="center" vertical="center"/>
    </xf>
    <xf numFmtId="172" fontId="8" fillId="34" borderId="75" xfId="0" applyNumberFormat="1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95" xfId="0" applyFont="1" applyFill="1" applyBorder="1" applyAlignment="1">
      <alignment horizontal="center" vertical="center"/>
    </xf>
    <xf numFmtId="172" fontId="8" fillId="34" borderId="96" xfId="0" applyNumberFormat="1" applyFont="1" applyFill="1" applyBorder="1" applyAlignment="1">
      <alignment horizontal="center" vertical="center"/>
    </xf>
    <xf numFmtId="172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72" fontId="2" fillId="34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72" fontId="2" fillId="34" borderId="37" xfId="0" applyNumberFormat="1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172" fontId="2" fillId="34" borderId="24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172" fontId="4" fillId="34" borderId="29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72" fontId="4" fillId="34" borderId="65" xfId="0" applyNumberFormat="1" applyFont="1" applyFill="1" applyBorder="1" applyAlignment="1">
      <alignment horizontal="center" vertical="center"/>
    </xf>
    <xf numFmtId="172" fontId="2" fillId="34" borderId="40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172" fontId="2" fillId="34" borderId="2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72" fontId="4" fillId="34" borderId="35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172" fontId="4" fillId="34" borderId="3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36" borderId="98" xfId="0" applyFont="1" applyFill="1" applyBorder="1" applyAlignment="1">
      <alignment horizontal="center" vertical="center"/>
    </xf>
    <xf numFmtId="0" fontId="8" fillId="36" borderId="95" xfId="0" applyFont="1" applyFill="1" applyBorder="1" applyAlignment="1">
      <alignment horizontal="center" vertical="center"/>
    </xf>
    <xf numFmtId="0" fontId="8" fillId="36" borderId="99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172" fontId="3" fillId="0" borderId="87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left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left" vertical="center"/>
    </xf>
    <xf numFmtId="0" fontId="5" fillId="36" borderId="98" xfId="0" applyFont="1" applyFill="1" applyBorder="1" applyAlignment="1">
      <alignment horizontal="center" vertical="center" wrapText="1"/>
    </xf>
    <xf numFmtId="0" fontId="5" fillId="36" borderId="95" xfId="0" applyFont="1" applyFill="1" applyBorder="1" applyAlignment="1">
      <alignment horizontal="center" vertical="center" wrapText="1"/>
    </xf>
    <xf numFmtId="0" fontId="5" fillId="36" borderId="99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111" xfId="0" applyFont="1" applyFill="1" applyBorder="1" applyAlignment="1">
      <alignment horizontal="left" vertical="center"/>
    </xf>
    <xf numFmtId="0" fontId="8" fillId="0" borderId="110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5" fillId="0" borderId="112" xfId="0" applyFont="1" applyFill="1" applyBorder="1" applyAlignment="1">
      <alignment horizontal="left" vertical="center"/>
    </xf>
    <xf numFmtId="172" fontId="3" fillId="0" borderId="113" xfId="0" applyNumberFormat="1" applyFont="1" applyFill="1" applyBorder="1" applyAlignment="1">
      <alignment horizontal="center" vertical="center"/>
    </xf>
    <xf numFmtId="172" fontId="3" fillId="0" borderId="114" xfId="0" applyNumberFormat="1" applyFont="1" applyFill="1" applyBorder="1" applyAlignment="1">
      <alignment horizontal="center" vertical="center"/>
    </xf>
    <xf numFmtId="172" fontId="3" fillId="0" borderId="112" xfId="0" applyNumberFormat="1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left" vertical="center"/>
    </xf>
    <xf numFmtId="0" fontId="5" fillId="0" borderId="98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/>
    </xf>
    <xf numFmtId="0" fontId="5" fillId="0" borderId="116" xfId="0" applyFont="1" applyFill="1" applyBorder="1" applyAlignment="1">
      <alignment horizontal="left" vertical="center"/>
    </xf>
    <xf numFmtId="172" fontId="3" fillId="0" borderId="117" xfId="0" applyNumberFormat="1" applyFont="1" applyFill="1" applyBorder="1" applyAlignment="1">
      <alignment horizontal="center" vertical="center"/>
    </xf>
    <xf numFmtId="172" fontId="3" fillId="0" borderId="95" xfId="0" applyNumberFormat="1" applyFont="1" applyFill="1" applyBorder="1" applyAlignment="1">
      <alignment horizontal="center" vertical="center"/>
    </xf>
    <xf numFmtId="172" fontId="3" fillId="0" borderId="116" xfId="0" applyNumberFormat="1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left" vertical="center"/>
    </xf>
    <xf numFmtId="0" fontId="5" fillId="0" borderId="114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left" vertical="center"/>
    </xf>
    <xf numFmtId="0" fontId="5" fillId="0" borderId="119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20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172" fontId="2" fillId="0" borderId="87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36" borderId="98" xfId="0" applyFont="1" applyFill="1" applyBorder="1" applyAlignment="1">
      <alignment horizontal="center" vertical="center" wrapText="1"/>
    </xf>
    <xf numFmtId="0" fontId="6" fillId="36" borderId="95" xfId="0" applyFont="1" applyFill="1" applyBorder="1" applyAlignment="1">
      <alignment horizontal="center" vertical="center" wrapText="1"/>
    </xf>
    <xf numFmtId="0" fontId="6" fillId="36" borderId="9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4" fillId="0" borderId="110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0" fontId="4" fillId="36" borderId="98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122"/>
  <sheetViews>
    <sheetView tabSelected="1" zoomScalePageLayoutView="0" workbookViewId="0" topLeftCell="A1">
      <selection activeCell="A1" sqref="A1:AR1"/>
    </sheetView>
  </sheetViews>
  <sheetFormatPr defaultColWidth="9.140625" defaultRowHeight="15"/>
  <cols>
    <col min="1" max="1" width="36.28125" style="183" customWidth="1"/>
    <col min="2" max="2" width="9.421875" style="147" customWidth="1"/>
    <col min="3" max="3" width="10.8515625" style="184" customWidth="1"/>
    <col min="4" max="4" width="5.7109375" style="147" customWidth="1"/>
    <col min="5" max="6" width="4.57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38" t="s">
        <v>516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customHeight="1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" customHeight="1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2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53"/>
      <c r="AU5" s="153"/>
      <c r="AV5" s="153"/>
    </row>
    <row r="6" spans="1:48" ht="12" customHeight="1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" customHeight="1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2" customHeight="1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 aca="true" t="shared" si="0" ref="AQ8:AQ36">SUM(G8,J8,M8,P8,S8,V8,Y8,AB8,AE8,AH8,AK8,AN8)*15</f>
        <v>240</v>
      </c>
      <c r="AR8" s="133">
        <f aca="true" t="shared" si="1" ref="AR8:AR36">SUM(H8,K8,N8,Q8,T8,W8,Z8,AC8,AF8,AI8,AL8,AO8)</f>
        <v>16</v>
      </c>
      <c r="AT8" s="157"/>
      <c r="AU8" s="157"/>
      <c r="AV8" s="157"/>
    </row>
    <row r="9" spans="1:44" ht="12" customHeight="1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 t="shared" si="0"/>
        <v>0</v>
      </c>
      <c r="AR9" s="119">
        <f t="shared" si="1"/>
        <v>1</v>
      </c>
    </row>
    <row r="10" spans="1:44" ht="12" customHeight="1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t="shared" si="0"/>
        <v>240</v>
      </c>
      <c r="AR10" s="119">
        <f t="shared" si="1"/>
        <v>16</v>
      </c>
    </row>
    <row r="11" spans="1:44" ht="12" customHeight="1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1</v>
      </c>
    </row>
    <row r="12" spans="1:44" ht="12" customHeight="1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180</v>
      </c>
      <c r="AR12" s="119">
        <f t="shared" si="1"/>
        <v>12</v>
      </c>
    </row>
    <row r="13" spans="1:44" ht="12" customHeight="1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4</v>
      </c>
    </row>
    <row r="14" spans="1:44" ht="12" customHeight="1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15</v>
      </c>
      <c r="AR14" s="119">
        <f t="shared" si="1"/>
        <v>2</v>
      </c>
    </row>
    <row r="15" spans="1:44" ht="12" customHeight="1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60</v>
      </c>
      <c r="AR15" s="119">
        <f t="shared" si="1"/>
        <v>8</v>
      </c>
    </row>
    <row r="16" spans="1:44" ht="12" customHeight="1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0"/>
        <v>450</v>
      </c>
      <c r="AR16" s="135">
        <f t="shared" si="1"/>
        <v>20</v>
      </c>
    </row>
    <row r="17" spans="1:44" ht="12" customHeight="1">
      <c r="A17" s="70" t="s">
        <v>50</v>
      </c>
      <c r="B17" s="158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5"/>
      <c r="AL17" s="196"/>
      <c r="AM17" s="268"/>
      <c r="AN17" s="195"/>
      <c r="AO17" s="196"/>
      <c r="AP17" s="268"/>
      <c r="AQ17" s="143">
        <f t="shared" si="0"/>
        <v>120</v>
      </c>
      <c r="AR17" s="135">
        <f t="shared" si="1"/>
        <v>16</v>
      </c>
    </row>
    <row r="18" spans="1:44" ht="12" customHeight="1">
      <c r="A18" s="69" t="s">
        <v>41</v>
      </c>
      <c r="B18" s="139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120</v>
      </c>
      <c r="AR18" s="119">
        <f t="shared" si="1"/>
        <v>8</v>
      </c>
    </row>
    <row r="19" spans="1:44" ht="12" customHeight="1">
      <c r="A19" s="69" t="s">
        <v>87</v>
      </c>
      <c r="B19" s="139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0"/>
        <v>45</v>
      </c>
      <c r="AR19" s="119">
        <f t="shared" si="1"/>
        <v>12</v>
      </c>
    </row>
    <row r="20" spans="1:44" ht="12" customHeight="1">
      <c r="A20" s="70" t="s">
        <v>51</v>
      </c>
      <c r="B20" s="158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0"/>
        <v>60</v>
      </c>
      <c r="AR20" s="135">
        <f t="shared" si="1"/>
        <v>8</v>
      </c>
    </row>
    <row r="21" spans="1:44" ht="12" customHeight="1">
      <c r="A21" s="70" t="s">
        <v>52</v>
      </c>
      <c r="B21" s="158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5"/>
      <c r="AL21" s="196"/>
      <c r="AM21" s="268"/>
      <c r="AN21" s="195"/>
      <c r="AO21" s="196"/>
      <c r="AP21" s="268"/>
      <c r="AQ21" s="143">
        <f t="shared" si="0"/>
        <v>60</v>
      </c>
      <c r="AR21" s="135">
        <f t="shared" si="1"/>
        <v>8</v>
      </c>
    </row>
    <row r="22" spans="1:44" ht="22.5" customHeight="1">
      <c r="A22" s="70" t="s">
        <v>54</v>
      </c>
      <c r="B22" s="158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5"/>
      <c r="AL22" s="196"/>
      <c r="AM22" s="268"/>
      <c r="AN22" s="195"/>
      <c r="AO22" s="196"/>
      <c r="AP22" s="268"/>
      <c r="AQ22" s="143">
        <f t="shared" si="0"/>
        <v>30</v>
      </c>
      <c r="AR22" s="135">
        <f t="shared" si="1"/>
        <v>3</v>
      </c>
    </row>
    <row r="23" spans="1:44" ht="12" customHeight="1">
      <c r="A23" s="70" t="s">
        <v>53</v>
      </c>
      <c r="B23" s="158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5"/>
      <c r="AL23" s="196"/>
      <c r="AM23" s="268"/>
      <c r="AN23" s="195"/>
      <c r="AO23" s="196"/>
      <c r="AP23" s="268"/>
      <c r="AQ23" s="143">
        <f t="shared" si="0"/>
        <v>30</v>
      </c>
      <c r="AR23" s="135">
        <f t="shared" si="1"/>
        <v>4</v>
      </c>
    </row>
    <row r="24" spans="1:44" ht="12" customHeight="1">
      <c r="A24" s="70" t="s">
        <v>69</v>
      </c>
      <c r="B24" s="158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270</v>
      </c>
      <c r="AR24" s="135">
        <f t="shared" si="1"/>
        <v>9</v>
      </c>
    </row>
    <row r="25" spans="1:44" ht="12" customHeight="1">
      <c r="A25" s="70" t="s">
        <v>128</v>
      </c>
      <c r="B25" s="158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0"/>
        <v>0</v>
      </c>
      <c r="AR25" s="135">
        <f t="shared" si="1"/>
        <v>1</v>
      </c>
    </row>
    <row r="26" spans="1:44" ht="12" customHeight="1">
      <c r="A26" s="70" t="s">
        <v>133</v>
      </c>
      <c r="B26" s="158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5"/>
      <c r="AL26" s="196"/>
      <c r="AM26" s="268"/>
      <c r="AN26" s="195"/>
      <c r="AO26" s="196"/>
      <c r="AP26" s="268"/>
      <c r="AQ26" s="143">
        <f t="shared" si="0"/>
        <v>15</v>
      </c>
      <c r="AR26" s="135">
        <f t="shared" si="1"/>
        <v>1</v>
      </c>
    </row>
    <row r="27" spans="1:44" ht="12" customHeight="1">
      <c r="A27" s="70" t="s">
        <v>134</v>
      </c>
      <c r="B27" s="158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0"/>
        <v>270</v>
      </c>
      <c r="AR27" s="135">
        <f t="shared" si="1"/>
        <v>10</v>
      </c>
    </row>
    <row r="28" spans="1:44" ht="12" customHeight="1">
      <c r="A28" s="70" t="s">
        <v>189</v>
      </c>
      <c r="B28" s="158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5"/>
      <c r="AL28" s="196"/>
      <c r="AM28" s="268"/>
      <c r="AN28" s="195"/>
      <c r="AO28" s="196"/>
      <c r="AP28" s="268"/>
      <c r="AQ28" s="143">
        <f t="shared" si="0"/>
        <v>0</v>
      </c>
      <c r="AR28" s="135">
        <f t="shared" si="1"/>
        <v>1</v>
      </c>
    </row>
    <row r="29" spans="1:44" ht="12" customHeight="1">
      <c r="A29" s="70" t="s">
        <v>70</v>
      </c>
      <c r="B29" s="158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 t="shared" si="0"/>
        <v>60</v>
      </c>
      <c r="AR29" s="135">
        <f t="shared" si="1"/>
        <v>4</v>
      </c>
    </row>
    <row r="30" spans="1:44" ht="12" customHeight="1">
      <c r="A30" s="70" t="s">
        <v>135</v>
      </c>
      <c r="B30" s="158" t="s">
        <v>492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51"/>
      <c r="AI30" s="252"/>
      <c r="AJ30" s="253"/>
      <c r="AK30" s="195"/>
      <c r="AL30" s="196"/>
      <c r="AM30" s="268"/>
      <c r="AN30" s="195"/>
      <c r="AO30" s="196"/>
      <c r="AP30" s="268"/>
      <c r="AQ30" s="143">
        <f t="shared" si="0"/>
        <v>15</v>
      </c>
      <c r="AR30" s="135">
        <f t="shared" si="1"/>
        <v>2</v>
      </c>
    </row>
    <row r="31" spans="1:44" ht="12" customHeight="1">
      <c r="A31" s="70" t="s">
        <v>136</v>
      </c>
      <c r="B31" s="158" t="s">
        <v>493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51"/>
      <c r="AF31" s="252"/>
      <c r="AG31" s="253"/>
      <c r="AH31" s="58">
        <v>1</v>
      </c>
      <c r="AI31" s="59">
        <v>1</v>
      </c>
      <c r="AJ31" s="60" t="s">
        <v>36</v>
      </c>
      <c r="AK31" s="195"/>
      <c r="AL31" s="196"/>
      <c r="AM31" s="268"/>
      <c r="AN31" s="195"/>
      <c r="AO31" s="196"/>
      <c r="AP31" s="268"/>
      <c r="AQ31" s="143">
        <f t="shared" si="0"/>
        <v>15</v>
      </c>
      <c r="AR31" s="135">
        <f t="shared" si="1"/>
        <v>1</v>
      </c>
    </row>
    <row r="32" spans="1:44" ht="22.5" customHeight="1">
      <c r="A32" s="70" t="s">
        <v>71</v>
      </c>
      <c r="B32" s="158" t="s">
        <v>276</v>
      </c>
      <c r="C32" s="81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5"/>
      <c r="AL32" s="196"/>
      <c r="AM32" s="268"/>
      <c r="AN32" s="195"/>
      <c r="AO32" s="196"/>
      <c r="AP32" s="268"/>
      <c r="AQ32" s="143">
        <f t="shared" si="0"/>
        <v>60</v>
      </c>
      <c r="AR32" s="135">
        <f t="shared" si="1"/>
        <v>4</v>
      </c>
    </row>
    <row r="33" spans="1:44" ht="12" customHeight="1">
      <c r="A33" s="70" t="s">
        <v>129</v>
      </c>
      <c r="B33" s="158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 t="shared" si="0"/>
        <v>0</v>
      </c>
      <c r="AR33" s="135">
        <f t="shared" si="1"/>
        <v>1</v>
      </c>
    </row>
    <row r="34" spans="1:44" ht="12" customHeight="1">
      <c r="A34" s="70" t="s">
        <v>72</v>
      </c>
      <c r="B34" s="158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5"/>
      <c r="AL34" s="196"/>
      <c r="AM34" s="268"/>
      <c r="AN34" s="195"/>
      <c r="AO34" s="196"/>
      <c r="AP34" s="268"/>
      <c r="AQ34" s="143">
        <f t="shared" si="0"/>
        <v>450</v>
      </c>
      <c r="AR34" s="135">
        <f t="shared" si="1"/>
        <v>10</v>
      </c>
    </row>
    <row r="35" spans="1:44" ht="12" customHeight="1">
      <c r="A35" s="70" t="s">
        <v>73</v>
      </c>
      <c r="B35" s="158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5"/>
      <c r="AL35" s="196"/>
      <c r="AM35" s="268"/>
      <c r="AN35" s="195"/>
      <c r="AO35" s="196"/>
      <c r="AP35" s="268"/>
      <c r="AQ35" s="143">
        <f t="shared" si="0"/>
        <v>60</v>
      </c>
      <c r="AR35" s="135">
        <f t="shared" si="1"/>
        <v>4</v>
      </c>
    </row>
    <row r="36" spans="1:44" ht="12" customHeight="1" thickBot="1">
      <c r="A36" s="70" t="s">
        <v>74</v>
      </c>
      <c r="B36" s="158" t="s">
        <v>280</v>
      </c>
      <c r="C36" s="59" t="s">
        <v>188</v>
      </c>
      <c r="D36" s="54" t="s">
        <v>148</v>
      </c>
      <c r="E36" s="54" t="s">
        <v>37</v>
      </c>
      <c r="F36" s="55">
        <v>45</v>
      </c>
      <c r="G36" s="58"/>
      <c r="H36" s="59"/>
      <c r="I36" s="60"/>
      <c r="J36" s="58"/>
      <c r="K36" s="59"/>
      <c r="L36" s="60"/>
      <c r="M36" s="58"/>
      <c r="N36" s="59"/>
      <c r="O36" s="60"/>
      <c r="P36" s="58"/>
      <c r="Q36" s="59"/>
      <c r="R36" s="60"/>
      <c r="S36" s="58">
        <v>1</v>
      </c>
      <c r="T36" s="59">
        <v>1</v>
      </c>
      <c r="U36" s="60" t="s">
        <v>37</v>
      </c>
      <c r="V36" s="58">
        <v>1</v>
      </c>
      <c r="W36" s="59">
        <v>1</v>
      </c>
      <c r="X36" s="60" t="s">
        <v>37</v>
      </c>
      <c r="Y36" s="58">
        <v>1</v>
      </c>
      <c r="Z36" s="59">
        <v>1</v>
      </c>
      <c r="AA36" s="60" t="s">
        <v>36</v>
      </c>
      <c r="AB36" s="58"/>
      <c r="AC36" s="59"/>
      <c r="AD36" s="60"/>
      <c r="AE36" s="58"/>
      <c r="AF36" s="59"/>
      <c r="AG36" s="60"/>
      <c r="AH36" s="58"/>
      <c r="AI36" s="59"/>
      <c r="AJ36" s="60"/>
      <c r="AK36" s="195"/>
      <c r="AL36" s="196"/>
      <c r="AM36" s="268"/>
      <c r="AN36" s="195"/>
      <c r="AO36" s="196"/>
      <c r="AP36" s="268"/>
      <c r="AQ36" s="143">
        <f t="shared" si="0"/>
        <v>45</v>
      </c>
      <c r="AR36" s="135">
        <f t="shared" si="1"/>
        <v>3</v>
      </c>
    </row>
    <row r="37" spans="1:44" ht="12" customHeight="1" thickBot="1" thickTop="1">
      <c r="A37" s="367" t="s">
        <v>517</v>
      </c>
      <c r="B37" s="368"/>
      <c r="C37" s="368"/>
      <c r="D37" s="368"/>
      <c r="E37" s="368"/>
      <c r="F37" s="368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70"/>
      <c r="AR37" s="371"/>
    </row>
    <row r="38" spans="1:44" ht="12" customHeight="1">
      <c r="A38" s="120" t="s">
        <v>75</v>
      </c>
      <c r="B38" s="156" t="s">
        <v>281</v>
      </c>
      <c r="C38" s="121"/>
      <c r="D38" s="122" t="s">
        <v>148</v>
      </c>
      <c r="E38" s="122" t="s">
        <v>150</v>
      </c>
      <c r="F38" s="123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4"/>
      <c r="Z38" s="121"/>
      <c r="AA38" s="125"/>
      <c r="AB38" s="124"/>
      <c r="AC38" s="121"/>
      <c r="AD38" s="125"/>
      <c r="AE38" s="124"/>
      <c r="AF38" s="121"/>
      <c r="AG38" s="125"/>
      <c r="AH38" s="124"/>
      <c r="AI38" s="121"/>
      <c r="AJ38" s="125"/>
      <c r="AK38" s="188"/>
      <c r="AL38" s="189"/>
      <c r="AM38" s="265"/>
      <c r="AN38" s="188"/>
      <c r="AO38" s="189"/>
      <c r="AP38" s="265"/>
      <c r="AQ38" s="141">
        <f aca="true" t="shared" si="2" ref="AQ38:AQ47">SUM(G38,J38,M38,P38,S38,V38,Y38,AB38,AE38,AH38,AK38,AN38)*15</f>
        <v>180</v>
      </c>
      <c r="AR38" s="133">
        <f aca="true" t="shared" si="3" ref="AR38:AR47">SUM(H38,K38,N38,Q38,T38,W38,Z38,AC38,AF38,AI38,AL38,AO38)</f>
        <v>6</v>
      </c>
    </row>
    <row r="39" spans="1:44" ht="12" customHeight="1">
      <c r="A39" s="70" t="s">
        <v>130</v>
      </c>
      <c r="B39" s="158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2"/>
        <v>0</v>
      </c>
      <c r="AR39" s="135">
        <f t="shared" si="3"/>
        <v>1</v>
      </c>
    </row>
    <row r="40" spans="1:44" ht="12" customHeight="1">
      <c r="A40" s="70" t="s">
        <v>76</v>
      </c>
      <c r="B40" s="158" t="s">
        <v>283</v>
      </c>
      <c r="C40" s="59"/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51"/>
      <c r="AF40" s="252"/>
      <c r="AG40" s="253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2"/>
        <v>30</v>
      </c>
      <c r="AR40" s="135">
        <f t="shared" si="3"/>
        <v>2</v>
      </c>
    </row>
    <row r="41" spans="1:44" ht="12" customHeight="1">
      <c r="A41" s="70" t="s">
        <v>77</v>
      </c>
      <c r="B41" s="158" t="s">
        <v>284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2"/>
        <v>60</v>
      </c>
      <c r="AR41" s="135">
        <f t="shared" si="3"/>
        <v>4</v>
      </c>
    </row>
    <row r="42" spans="1:44" ht="12" customHeight="1">
      <c r="A42" s="70" t="s">
        <v>78</v>
      </c>
      <c r="B42" s="158" t="s">
        <v>285</v>
      </c>
      <c r="C42" s="59"/>
      <c r="D42" s="54" t="s">
        <v>148</v>
      </c>
      <c r="E42" s="54" t="s">
        <v>150</v>
      </c>
      <c r="F42" s="55">
        <v>45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1</v>
      </c>
      <c r="T42" s="59">
        <v>1</v>
      </c>
      <c r="U42" s="60" t="s">
        <v>36</v>
      </c>
      <c r="V42" s="58">
        <v>1</v>
      </c>
      <c r="W42" s="59">
        <v>1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2"/>
        <v>60</v>
      </c>
      <c r="AR42" s="135">
        <f t="shared" si="3"/>
        <v>4</v>
      </c>
    </row>
    <row r="43" spans="1:44" ht="12" customHeight="1">
      <c r="A43" s="70" t="s">
        <v>79</v>
      </c>
      <c r="B43" s="158" t="s">
        <v>286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43">
        <f t="shared" si="2"/>
        <v>30</v>
      </c>
      <c r="AR43" s="135">
        <f t="shared" si="3"/>
        <v>2</v>
      </c>
    </row>
    <row r="44" spans="1:44" ht="12" customHeight="1">
      <c r="A44" s="70" t="s">
        <v>138</v>
      </c>
      <c r="B44" s="158" t="s">
        <v>287</v>
      </c>
      <c r="C44" s="59" t="s">
        <v>338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37</v>
      </c>
      <c r="AE44" s="58">
        <v>0.5</v>
      </c>
      <c r="AF44" s="59">
        <v>1</v>
      </c>
      <c r="AG44" s="60" t="s">
        <v>37</v>
      </c>
      <c r="AH44" s="58">
        <v>0.5</v>
      </c>
      <c r="AI44" s="59">
        <v>1</v>
      </c>
      <c r="AJ44" s="60" t="s">
        <v>36</v>
      </c>
      <c r="AK44" s="195"/>
      <c r="AL44" s="196"/>
      <c r="AM44" s="268"/>
      <c r="AN44" s="195"/>
      <c r="AO44" s="196"/>
      <c r="AP44" s="268"/>
      <c r="AQ44" s="143">
        <f t="shared" si="2"/>
        <v>75</v>
      </c>
      <c r="AR44" s="135">
        <f t="shared" si="3"/>
        <v>8</v>
      </c>
    </row>
    <row r="45" spans="1:44" ht="12" customHeight="1">
      <c r="A45" s="70" t="s">
        <v>81</v>
      </c>
      <c r="B45" s="158" t="s">
        <v>289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2"/>
        <v>150</v>
      </c>
      <c r="AR45" s="135">
        <f t="shared" si="3"/>
        <v>8</v>
      </c>
    </row>
    <row r="46" spans="1:44" ht="12" customHeight="1">
      <c r="A46" s="70" t="s">
        <v>139</v>
      </c>
      <c r="B46" s="158" t="s">
        <v>290</v>
      </c>
      <c r="C46" s="59" t="s">
        <v>339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2"/>
        <v>0</v>
      </c>
      <c r="AR46" s="135">
        <f t="shared" si="3"/>
        <v>1</v>
      </c>
    </row>
    <row r="47" spans="1:44" ht="12" customHeight="1" thickBot="1">
      <c r="A47" s="75" t="s">
        <v>80</v>
      </c>
      <c r="B47" s="158" t="s">
        <v>288</v>
      </c>
      <c r="C47" s="31" t="s">
        <v>188</v>
      </c>
      <c r="D47" s="28" t="s">
        <v>148</v>
      </c>
      <c r="E47" s="28" t="s">
        <v>149</v>
      </c>
      <c r="F47" s="29">
        <v>45</v>
      </c>
      <c r="G47" s="30">
        <v>2</v>
      </c>
      <c r="H47" s="31">
        <v>1</v>
      </c>
      <c r="I47" s="32" t="s">
        <v>37</v>
      </c>
      <c r="J47" s="30">
        <v>2</v>
      </c>
      <c r="K47" s="31">
        <v>1</v>
      </c>
      <c r="L47" s="32" t="s">
        <v>36</v>
      </c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8"/>
      <c r="AL47" s="209"/>
      <c r="AM47" s="269"/>
      <c r="AN47" s="208"/>
      <c r="AO47" s="209"/>
      <c r="AP47" s="269"/>
      <c r="AQ47" s="232">
        <f t="shared" si="2"/>
        <v>120</v>
      </c>
      <c r="AR47" s="140">
        <f t="shared" si="3"/>
        <v>4</v>
      </c>
    </row>
    <row r="48" spans="1:44" ht="12" customHeight="1" thickBot="1">
      <c r="A48" s="372" t="s">
        <v>490</v>
      </c>
      <c r="B48" s="373"/>
      <c r="C48" s="373"/>
      <c r="D48" s="373"/>
      <c r="E48" s="373"/>
      <c r="F48" s="374"/>
      <c r="G48" s="211">
        <f>SUM(G38:G47)</f>
        <v>8</v>
      </c>
      <c r="H48" s="204">
        <f>SUM(H38:H47)</f>
        <v>5</v>
      </c>
      <c r="I48" s="205"/>
      <c r="J48" s="211">
        <f>SUM(J38:J47)</f>
        <v>8</v>
      </c>
      <c r="K48" s="212">
        <f>SUM(K38:K47)</f>
        <v>5</v>
      </c>
      <c r="L48" s="213"/>
      <c r="M48" s="211">
        <f>SUM(M38:M47)</f>
        <v>9</v>
      </c>
      <c r="N48" s="204">
        <f>SUM(N38:N47)</f>
        <v>6</v>
      </c>
      <c r="O48" s="204"/>
      <c r="P48" s="203">
        <f>SUM(P38:P47)</f>
        <v>9</v>
      </c>
      <c r="Q48" s="204">
        <f>SUM(Q38:Q47)</f>
        <v>6</v>
      </c>
      <c r="R48" s="205"/>
      <c r="S48" s="211">
        <f>SUM(S38:S47)</f>
        <v>4.5</v>
      </c>
      <c r="T48" s="204">
        <f>SUM(T38:T47)</f>
        <v>4</v>
      </c>
      <c r="U48" s="204"/>
      <c r="V48" s="203">
        <f>SUM(V38:V47)</f>
        <v>4.5</v>
      </c>
      <c r="W48" s="204">
        <f>SUM(W38:W47)</f>
        <v>5</v>
      </c>
      <c r="X48" s="204"/>
      <c r="Y48" s="203">
        <f>SUM(Y38:Y47)</f>
        <v>1.5</v>
      </c>
      <c r="Z48" s="213">
        <f>SUM(Z38:Z47)</f>
        <v>3</v>
      </c>
      <c r="AA48" s="205"/>
      <c r="AB48" s="214">
        <f>SUM(AB38:AB47)</f>
        <v>1.5</v>
      </c>
      <c r="AC48" s="212">
        <f>SUM(AC38:AC47)</f>
        <v>4</v>
      </c>
      <c r="AD48" s="205"/>
      <c r="AE48" s="206">
        <f>SUM(AE38:AE47)</f>
        <v>0.5</v>
      </c>
      <c r="AF48" s="212">
        <f>SUM(AF38:AF47)</f>
        <v>1</v>
      </c>
      <c r="AG48" s="213"/>
      <c r="AH48" s="203">
        <f>SUM(AH38:AH47)</f>
        <v>0.5</v>
      </c>
      <c r="AI48" s="213">
        <f>SUM(AI38:AI47)</f>
        <v>1</v>
      </c>
      <c r="AJ48" s="204"/>
      <c r="AK48" s="238"/>
      <c r="AL48" s="287"/>
      <c r="AM48" s="288"/>
      <c r="AN48" s="238"/>
      <c r="AO48" s="239"/>
      <c r="AP48" s="289"/>
      <c r="AQ48" s="250">
        <f>SUM(AQ38:AQ47)</f>
        <v>705</v>
      </c>
      <c r="AR48" s="249">
        <f>SUM(AR38:AR47)</f>
        <v>40</v>
      </c>
    </row>
    <row r="49" spans="1:44" ht="12" customHeight="1" thickBot="1" thickTop="1">
      <c r="A49" s="367" t="s">
        <v>518</v>
      </c>
      <c r="B49" s="368"/>
      <c r="C49" s="368"/>
      <c r="D49" s="368"/>
      <c r="E49" s="368"/>
      <c r="F49" s="368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70"/>
      <c r="AR49" s="371"/>
    </row>
    <row r="50" spans="1:44" ht="12" customHeight="1">
      <c r="A50" s="120" t="s">
        <v>93</v>
      </c>
      <c r="B50" s="156" t="s">
        <v>298</v>
      </c>
      <c r="C50" s="121" t="s">
        <v>188</v>
      </c>
      <c r="D50" s="122" t="s">
        <v>148</v>
      </c>
      <c r="E50" s="122" t="s">
        <v>150</v>
      </c>
      <c r="F50" s="123">
        <v>45</v>
      </c>
      <c r="G50" s="124"/>
      <c r="H50" s="121"/>
      <c r="I50" s="125"/>
      <c r="J50" s="124"/>
      <c r="K50" s="121"/>
      <c r="L50" s="125"/>
      <c r="M50" s="124"/>
      <c r="N50" s="121"/>
      <c r="O50" s="125"/>
      <c r="P50" s="124"/>
      <c r="Q50" s="121"/>
      <c r="R50" s="125"/>
      <c r="S50" s="124"/>
      <c r="T50" s="121"/>
      <c r="U50" s="125"/>
      <c r="V50" s="124"/>
      <c r="W50" s="121"/>
      <c r="X50" s="125"/>
      <c r="Y50" s="124"/>
      <c r="Z50" s="121"/>
      <c r="AA50" s="125"/>
      <c r="AB50" s="124"/>
      <c r="AC50" s="121"/>
      <c r="AD50" s="125"/>
      <c r="AE50" s="124">
        <v>1</v>
      </c>
      <c r="AF50" s="121">
        <v>1</v>
      </c>
      <c r="AG50" s="125" t="s">
        <v>37</v>
      </c>
      <c r="AH50" s="124">
        <v>1</v>
      </c>
      <c r="AI50" s="121">
        <v>1</v>
      </c>
      <c r="AJ50" s="125" t="s">
        <v>37</v>
      </c>
      <c r="AK50" s="188"/>
      <c r="AL50" s="189"/>
      <c r="AM50" s="265"/>
      <c r="AN50" s="188"/>
      <c r="AO50" s="189"/>
      <c r="AP50" s="265"/>
      <c r="AQ50" s="141">
        <f>SUM(G50,J50,M50,P50,S50,V50,Y50,AB50,AE50,AH50,AK50,AN50)*15</f>
        <v>30</v>
      </c>
      <c r="AR50" s="133">
        <f>SUM(H50,K50,N50,Q50,T50,W50,Z50,AC50,AF50,AI50,AL50,AO50)</f>
        <v>2</v>
      </c>
    </row>
    <row r="51" spans="1:44" ht="12" customHeight="1" thickBot="1">
      <c r="A51" s="70" t="s">
        <v>94</v>
      </c>
      <c r="B51" s="158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5"/>
      <c r="AL51" s="196"/>
      <c r="AM51" s="268"/>
      <c r="AN51" s="195"/>
      <c r="AO51" s="196"/>
      <c r="AP51" s="268"/>
      <c r="AQ51" s="143">
        <f>SUM(G51,J51,M51,P51,S51,V51,Y51,AB51,AE51,AH51,AK51,AN51)*15</f>
        <v>30</v>
      </c>
      <c r="AR51" s="135">
        <f>SUM(H51,K51,N51,Q51,T51,W51,Z51,AC51,AF51,AI51,AL51,AO51)</f>
        <v>2</v>
      </c>
    </row>
    <row r="52" spans="1:44" ht="12" customHeight="1" thickBot="1" thickTop="1">
      <c r="A52" s="367" t="s">
        <v>35</v>
      </c>
      <c r="B52" s="368"/>
      <c r="C52" s="368"/>
      <c r="D52" s="368"/>
      <c r="E52" s="368"/>
      <c r="F52" s="368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0"/>
      <c r="AR52" s="371"/>
    </row>
    <row r="53" spans="1:44" ht="12" customHeight="1" thickBot="1">
      <c r="A53" s="159" t="s">
        <v>519</v>
      </c>
      <c r="B53" s="160" t="s">
        <v>216</v>
      </c>
      <c r="C53" s="148"/>
      <c r="D53" s="149"/>
      <c r="E53" s="149"/>
      <c r="F53" s="150"/>
      <c r="G53" s="161"/>
      <c r="H53" s="148">
        <v>2</v>
      </c>
      <c r="I53" s="162"/>
      <c r="J53" s="161"/>
      <c r="K53" s="148">
        <v>3</v>
      </c>
      <c r="L53" s="162"/>
      <c r="M53" s="161"/>
      <c r="N53" s="148"/>
      <c r="O53" s="162"/>
      <c r="P53" s="161"/>
      <c r="Q53" s="148"/>
      <c r="R53" s="162"/>
      <c r="S53" s="161"/>
      <c r="T53" s="148">
        <v>2</v>
      </c>
      <c r="U53" s="162"/>
      <c r="V53" s="161"/>
      <c r="W53" s="148"/>
      <c r="X53" s="162"/>
      <c r="Y53" s="161"/>
      <c r="Z53" s="148"/>
      <c r="AA53" s="162"/>
      <c r="AB53" s="161"/>
      <c r="AC53" s="148"/>
      <c r="AD53" s="162"/>
      <c r="AE53" s="161"/>
      <c r="AF53" s="148">
        <v>5</v>
      </c>
      <c r="AG53" s="162"/>
      <c r="AH53" s="161"/>
      <c r="AI53" s="148">
        <v>8</v>
      </c>
      <c r="AJ53" s="162"/>
      <c r="AK53" s="220"/>
      <c r="AL53" s="221"/>
      <c r="AM53" s="270"/>
      <c r="AN53" s="220"/>
      <c r="AO53" s="221"/>
      <c r="AP53" s="270"/>
      <c r="AQ53" s="163"/>
      <c r="AR53" s="152">
        <f>SUM(H53,K53,N53,Q53,T53,W53,Z53,AC53,AF53,AI53,AL53,AO53)</f>
        <v>20</v>
      </c>
    </row>
    <row r="54" spans="1:44" ht="12" customHeight="1" thickBot="1" thickTop="1">
      <c r="A54" s="86" t="s">
        <v>22</v>
      </c>
      <c r="B54" s="87" t="s">
        <v>254</v>
      </c>
      <c r="C54" s="88"/>
      <c r="D54" s="89"/>
      <c r="E54" s="90" t="s">
        <v>151</v>
      </c>
      <c r="F54" s="91"/>
      <c r="G54" s="92"/>
      <c r="H54" s="93"/>
      <c r="I54" s="94"/>
      <c r="J54" s="92"/>
      <c r="K54" s="93"/>
      <c r="L54" s="94"/>
      <c r="M54" s="92"/>
      <c r="N54" s="93"/>
      <c r="O54" s="94"/>
      <c r="P54" s="92"/>
      <c r="Q54" s="93"/>
      <c r="R54" s="94"/>
      <c r="S54" s="92"/>
      <c r="T54" s="93"/>
      <c r="U54" s="94"/>
      <c r="V54" s="92"/>
      <c r="W54" s="93"/>
      <c r="X54" s="94"/>
      <c r="Y54" s="92"/>
      <c r="Z54" s="93"/>
      <c r="AA54" s="94"/>
      <c r="AB54" s="92"/>
      <c r="AC54" s="93"/>
      <c r="AD54" s="94"/>
      <c r="AE54" s="92"/>
      <c r="AF54" s="93"/>
      <c r="AG54" s="94"/>
      <c r="AH54" s="92"/>
      <c r="AI54" s="93"/>
      <c r="AJ54" s="94"/>
      <c r="AK54" s="271">
        <v>0</v>
      </c>
      <c r="AL54" s="272">
        <v>4</v>
      </c>
      <c r="AM54" s="273" t="s">
        <v>37</v>
      </c>
      <c r="AN54" s="271">
        <v>0</v>
      </c>
      <c r="AO54" s="272">
        <v>4</v>
      </c>
      <c r="AP54" s="273" t="s">
        <v>37</v>
      </c>
      <c r="AQ54" s="164">
        <f>SUM(G54,J54,M54,P54,S54,V54,Y54,AB54,AE54,AH54,AK54,AN54)*15</f>
        <v>0</v>
      </c>
      <c r="AR54" s="165">
        <f>SUM(H54,K54,N54,Q54,T54,W54,Z54,AC54,AF54,AI54,AL54,AO54)</f>
        <v>8</v>
      </c>
    </row>
    <row r="55" spans="1:44" ht="12" customHeight="1" thickBot="1" thickTop="1">
      <c r="A55" s="376" t="s">
        <v>514</v>
      </c>
      <c r="B55" s="377"/>
      <c r="C55" s="377"/>
      <c r="D55" s="377"/>
      <c r="E55" s="377"/>
      <c r="F55" s="378"/>
      <c r="G55" s="166">
        <f>SUM(G8:G36,G38:G47,G50,G53,G54)</f>
        <v>30.5</v>
      </c>
      <c r="H55" s="167">
        <f>SUM(H8:H36,H38:H47,H50,H53,H54)</f>
        <v>31</v>
      </c>
      <c r="I55" s="168"/>
      <c r="J55" s="166">
        <f>SUM(J8:J36,J38:J47,J50,J53,J54)</f>
        <v>29.5</v>
      </c>
      <c r="K55" s="167">
        <f>SUM(K8:K36,K38:K47,K50,K53,K54)</f>
        <v>30</v>
      </c>
      <c r="L55" s="168"/>
      <c r="M55" s="166">
        <f>SUM(M8:M36,M38:M47,M50,M53,M54)</f>
        <v>33.5</v>
      </c>
      <c r="N55" s="167">
        <f>SUM(N8:N36,N38:N47,N50,N53,N54)</f>
        <v>31</v>
      </c>
      <c r="O55" s="168"/>
      <c r="P55" s="166">
        <f>SUM(P8:P36,P38:P47,P50,P53,P54)</f>
        <v>31.5</v>
      </c>
      <c r="Q55" s="167">
        <f>SUM(Q8:Q36,Q38:Q47,Q50,Q53,Q54)</f>
        <v>28</v>
      </c>
      <c r="R55" s="168"/>
      <c r="S55" s="166">
        <f>SUM(S8:S36,S38:S47,S50,S53,S54)</f>
        <v>26</v>
      </c>
      <c r="T55" s="167">
        <f>SUM(T8:T36,T38:T47,T50,T53,T54)</f>
        <v>26</v>
      </c>
      <c r="U55" s="168"/>
      <c r="V55" s="166">
        <f>SUM(V8:V36,V38:V47,V50,V53,V54)</f>
        <v>26</v>
      </c>
      <c r="W55" s="167">
        <f>SUM(W8:W36,W38:W47,W50,W53,W54)</f>
        <v>26</v>
      </c>
      <c r="X55" s="168"/>
      <c r="Y55" s="166">
        <f>SUM(Y8:Y36,Y38:Y47,Y50,Y53,Y54)</f>
        <v>22</v>
      </c>
      <c r="Z55" s="167">
        <f>SUM(Z8:Z36,Z38:Z47,Z50,Z53,Z54)</f>
        <v>20</v>
      </c>
      <c r="AA55" s="168"/>
      <c r="AB55" s="166">
        <f>SUM(AB8:AB36,AB38:AB47,AB50,AB53,AB54)</f>
        <v>21</v>
      </c>
      <c r="AC55" s="167">
        <f>SUM(AC8:AC36,AC38:AC47,AC50,AC53,AC54)</f>
        <v>22</v>
      </c>
      <c r="AD55" s="168"/>
      <c r="AE55" s="166">
        <f>SUM(AE8:AE36,AE38:AE47,AE50,AE53,AE54)</f>
        <v>14</v>
      </c>
      <c r="AF55" s="167">
        <f>SUM(AF8:AF36,AF38:AF47,AF50,AF53,AF54)</f>
        <v>18</v>
      </c>
      <c r="AG55" s="168"/>
      <c r="AH55" s="166">
        <f>SUM(AH8:AH36,AH38:AH47,AH50,AH53,AH54)</f>
        <v>13</v>
      </c>
      <c r="AI55" s="167">
        <f>SUM(AI8:AI36,AI38:AI47,AI50,AI53,AI54)</f>
        <v>20</v>
      </c>
      <c r="AJ55" s="168"/>
      <c r="AK55" s="278">
        <f>SUM(AK8:AK36,AK38:AK47,AK50,AK53,AK54)</f>
        <v>0</v>
      </c>
      <c r="AL55" s="279">
        <f>SUM(AL8:AL36,AL38:AL47,AL50,AL53,AL54)</f>
        <v>4</v>
      </c>
      <c r="AM55" s="280"/>
      <c r="AN55" s="281">
        <f>SUM(AN8:AN36,AN38:AN47,AN50,AN53,AN54)</f>
        <v>0</v>
      </c>
      <c r="AO55" s="279">
        <f>SUM(AO8:AO36,AO38:AO47,AO50,AO53,AO54)</f>
        <v>4</v>
      </c>
      <c r="AP55" s="280"/>
      <c r="AQ55" s="247">
        <f>SUM(AQ8:AQ36,AQ48,AQ50,AQ53:AQ54)</f>
        <v>3705</v>
      </c>
      <c r="AR55" s="144">
        <f>SUM(AR8:AR36,AR48,AR50,AR53:AR54)</f>
        <v>260</v>
      </c>
    </row>
    <row r="56" spans="1:44" ht="12" customHeight="1" thickBot="1" thickTop="1">
      <c r="A56" s="344" t="s">
        <v>26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6"/>
    </row>
    <row r="57" spans="1:44" ht="12" customHeight="1" thickBot="1">
      <c r="A57" s="347" t="s">
        <v>141</v>
      </c>
      <c r="B57" s="348" t="s">
        <v>142</v>
      </c>
      <c r="C57" s="350" t="s">
        <v>143</v>
      </c>
      <c r="D57" s="352" t="s">
        <v>409</v>
      </c>
      <c r="E57" s="352" t="s">
        <v>42</v>
      </c>
      <c r="F57" s="354" t="s">
        <v>144</v>
      </c>
      <c r="G57" s="356" t="s">
        <v>0</v>
      </c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8"/>
      <c r="AQ57" s="356"/>
      <c r="AR57" s="359"/>
    </row>
    <row r="58" spans="1:48" ht="12" customHeight="1">
      <c r="A58" s="347"/>
      <c r="B58" s="349"/>
      <c r="C58" s="351"/>
      <c r="D58" s="353"/>
      <c r="E58" s="353"/>
      <c r="F58" s="355"/>
      <c r="G58" s="360" t="s">
        <v>2</v>
      </c>
      <c r="H58" s="361"/>
      <c r="I58" s="362"/>
      <c r="J58" s="360" t="s">
        <v>3</v>
      </c>
      <c r="K58" s="361"/>
      <c r="L58" s="362"/>
      <c r="M58" s="360" t="s">
        <v>4</v>
      </c>
      <c r="N58" s="361"/>
      <c r="O58" s="362"/>
      <c r="P58" s="360" t="s">
        <v>5</v>
      </c>
      <c r="Q58" s="361"/>
      <c r="R58" s="362"/>
      <c r="S58" s="360" t="s">
        <v>6</v>
      </c>
      <c r="T58" s="361"/>
      <c r="U58" s="362"/>
      <c r="V58" s="360" t="s">
        <v>7</v>
      </c>
      <c r="W58" s="361"/>
      <c r="X58" s="362"/>
      <c r="Y58" s="360" t="s">
        <v>8</v>
      </c>
      <c r="Z58" s="361"/>
      <c r="AA58" s="362"/>
      <c r="AB58" s="360" t="s">
        <v>9</v>
      </c>
      <c r="AC58" s="361"/>
      <c r="AD58" s="362"/>
      <c r="AE58" s="360" t="s">
        <v>10</v>
      </c>
      <c r="AF58" s="361"/>
      <c r="AG58" s="362"/>
      <c r="AH58" s="360" t="s">
        <v>11</v>
      </c>
      <c r="AI58" s="361"/>
      <c r="AJ58" s="362"/>
      <c r="AK58" s="360" t="s">
        <v>44</v>
      </c>
      <c r="AL58" s="361"/>
      <c r="AM58" s="362"/>
      <c r="AN58" s="360" t="s">
        <v>45</v>
      </c>
      <c r="AO58" s="361"/>
      <c r="AP58" s="362"/>
      <c r="AQ58" s="363" t="s">
        <v>145</v>
      </c>
      <c r="AR58" s="365" t="s">
        <v>146</v>
      </c>
      <c r="AT58" s="153"/>
      <c r="AU58" s="153"/>
      <c r="AV58" s="153"/>
    </row>
    <row r="59" spans="1:48" ht="12" customHeight="1" thickBot="1">
      <c r="A59" s="347"/>
      <c r="B59" s="349"/>
      <c r="C59" s="351"/>
      <c r="D59" s="353"/>
      <c r="E59" s="353"/>
      <c r="F59" s="355"/>
      <c r="G59" s="151" t="s">
        <v>1</v>
      </c>
      <c r="H59" s="129" t="s">
        <v>12</v>
      </c>
      <c r="I59" s="154" t="s">
        <v>25</v>
      </c>
      <c r="J59" s="151" t="s">
        <v>1</v>
      </c>
      <c r="K59" s="129" t="s">
        <v>12</v>
      </c>
      <c r="L59" s="154" t="s">
        <v>25</v>
      </c>
      <c r="M59" s="151" t="s">
        <v>1</v>
      </c>
      <c r="N59" s="129" t="s">
        <v>12</v>
      </c>
      <c r="O59" s="154" t="s">
        <v>25</v>
      </c>
      <c r="P59" s="151" t="s">
        <v>1</v>
      </c>
      <c r="Q59" s="129" t="s">
        <v>12</v>
      </c>
      <c r="R59" s="154" t="s">
        <v>25</v>
      </c>
      <c r="S59" s="151" t="s">
        <v>1</v>
      </c>
      <c r="T59" s="129" t="s">
        <v>12</v>
      </c>
      <c r="U59" s="154" t="s">
        <v>25</v>
      </c>
      <c r="V59" s="151" t="s">
        <v>1</v>
      </c>
      <c r="W59" s="129" t="s">
        <v>12</v>
      </c>
      <c r="X59" s="154" t="s">
        <v>25</v>
      </c>
      <c r="Y59" s="151" t="s">
        <v>1</v>
      </c>
      <c r="Z59" s="129" t="s">
        <v>12</v>
      </c>
      <c r="AA59" s="154" t="s">
        <v>25</v>
      </c>
      <c r="AB59" s="151" t="s">
        <v>1</v>
      </c>
      <c r="AC59" s="129" t="s">
        <v>12</v>
      </c>
      <c r="AD59" s="154" t="s">
        <v>25</v>
      </c>
      <c r="AE59" s="151" t="s">
        <v>1</v>
      </c>
      <c r="AF59" s="129" t="s">
        <v>12</v>
      </c>
      <c r="AG59" s="154" t="s">
        <v>25</v>
      </c>
      <c r="AH59" s="151" t="s">
        <v>1</v>
      </c>
      <c r="AI59" s="129" t="s">
        <v>12</v>
      </c>
      <c r="AJ59" s="154" t="s">
        <v>25</v>
      </c>
      <c r="AK59" s="151" t="s">
        <v>1</v>
      </c>
      <c r="AL59" s="129" t="s">
        <v>12</v>
      </c>
      <c r="AM59" s="154" t="s">
        <v>25</v>
      </c>
      <c r="AN59" s="151" t="s">
        <v>1</v>
      </c>
      <c r="AO59" s="129" t="s">
        <v>12</v>
      </c>
      <c r="AP59" s="154" t="s">
        <v>25</v>
      </c>
      <c r="AQ59" s="364"/>
      <c r="AR59" s="366"/>
      <c r="AT59" s="155"/>
      <c r="AU59" s="155"/>
      <c r="AV59" s="155"/>
    </row>
    <row r="60" spans="1:44" ht="12" customHeight="1" thickBot="1" thickTop="1">
      <c r="A60" s="367" t="s">
        <v>91</v>
      </c>
      <c r="B60" s="368"/>
      <c r="C60" s="368"/>
      <c r="D60" s="368"/>
      <c r="E60" s="368"/>
      <c r="F60" s="368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70"/>
      <c r="AR60" s="371"/>
    </row>
    <row r="61" spans="1:44" ht="12" customHeight="1">
      <c r="A61" s="120" t="s">
        <v>14</v>
      </c>
      <c r="B61" s="156" t="s">
        <v>300</v>
      </c>
      <c r="C61" s="121" t="s">
        <v>314</v>
      </c>
      <c r="D61" s="122" t="s">
        <v>148</v>
      </c>
      <c r="E61" s="122" t="s">
        <v>149</v>
      </c>
      <c r="F61" s="123">
        <v>45</v>
      </c>
      <c r="G61" s="124"/>
      <c r="H61" s="121"/>
      <c r="I61" s="125"/>
      <c r="J61" s="124"/>
      <c r="K61" s="121"/>
      <c r="L61" s="125"/>
      <c r="M61" s="124"/>
      <c r="N61" s="121"/>
      <c r="O61" s="125"/>
      <c r="P61" s="124"/>
      <c r="Q61" s="121"/>
      <c r="R61" s="125"/>
      <c r="S61" s="124">
        <v>3</v>
      </c>
      <c r="T61" s="121">
        <v>4</v>
      </c>
      <c r="U61" s="125" t="s">
        <v>36</v>
      </c>
      <c r="V61" s="124"/>
      <c r="W61" s="121"/>
      <c r="X61" s="125"/>
      <c r="Y61" s="124"/>
      <c r="Z61" s="121"/>
      <c r="AA61" s="125"/>
      <c r="AB61" s="124"/>
      <c r="AC61" s="121"/>
      <c r="AD61" s="125"/>
      <c r="AE61" s="124"/>
      <c r="AF61" s="121"/>
      <c r="AG61" s="125"/>
      <c r="AH61" s="124"/>
      <c r="AI61" s="121"/>
      <c r="AJ61" s="125"/>
      <c r="AK61" s="188"/>
      <c r="AL61" s="189"/>
      <c r="AM61" s="265"/>
      <c r="AN61" s="188"/>
      <c r="AO61" s="189"/>
      <c r="AP61" s="265"/>
      <c r="AQ61" s="141">
        <f aca="true" t="shared" si="4" ref="AQ61:AQ76">SUM(G61,J61,M61,P61,S61,V61,Y61,AB61,AE61,AH61,AK61,AN61)*15</f>
        <v>45</v>
      </c>
      <c r="AR61" s="133">
        <f aca="true" t="shared" si="5" ref="AR61:AR76">SUM(H61,K61,N61,Q61,T61,W61,Z61,AC61,AF61,AI61,AL61,AO61)</f>
        <v>4</v>
      </c>
    </row>
    <row r="62" spans="1:44" ht="12" customHeight="1">
      <c r="A62" s="69" t="s">
        <v>15</v>
      </c>
      <c r="B62" s="139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2"/>
      <c r="AL62" s="193"/>
      <c r="AM62" s="266"/>
      <c r="AN62" s="192"/>
      <c r="AO62" s="193"/>
      <c r="AP62" s="266"/>
      <c r="AQ62" s="118">
        <f t="shared" si="4"/>
        <v>60</v>
      </c>
      <c r="AR62" s="119">
        <f t="shared" si="5"/>
        <v>6</v>
      </c>
    </row>
    <row r="63" spans="1:44" ht="12" customHeight="1">
      <c r="A63" s="69" t="s">
        <v>13</v>
      </c>
      <c r="B63" s="139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2"/>
      <c r="AL63" s="193"/>
      <c r="AM63" s="266"/>
      <c r="AN63" s="192"/>
      <c r="AO63" s="193"/>
      <c r="AP63" s="266"/>
      <c r="AQ63" s="118">
        <f t="shared" si="4"/>
        <v>45</v>
      </c>
      <c r="AR63" s="119">
        <f t="shared" si="5"/>
        <v>4</v>
      </c>
    </row>
    <row r="64" spans="1:44" ht="12" customHeight="1">
      <c r="A64" s="69" t="s">
        <v>16</v>
      </c>
      <c r="B64" s="139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2"/>
      <c r="AL64" s="193"/>
      <c r="AM64" s="266"/>
      <c r="AN64" s="192"/>
      <c r="AO64" s="193"/>
      <c r="AP64" s="266"/>
      <c r="AQ64" s="118">
        <f t="shared" si="4"/>
        <v>60</v>
      </c>
      <c r="AR64" s="119">
        <f t="shared" si="5"/>
        <v>6</v>
      </c>
    </row>
    <row r="65" spans="1:44" ht="12" customHeight="1">
      <c r="A65" s="69" t="s">
        <v>95</v>
      </c>
      <c r="B65" s="139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2"/>
      <c r="AL65" s="193"/>
      <c r="AM65" s="266"/>
      <c r="AN65" s="192"/>
      <c r="AO65" s="193"/>
      <c r="AP65" s="266"/>
      <c r="AQ65" s="118">
        <f t="shared" si="4"/>
        <v>30</v>
      </c>
      <c r="AR65" s="119">
        <f t="shared" si="5"/>
        <v>0</v>
      </c>
    </row>
    <row r="66" spans="1:44" ht="12" customHeight="1">
      <c r="A66" s="107" t="s">
        <v>110</v>
      </c>
      <c r="B66" s="139" t="s">
        <v>305</v>
      </c>
      <c r="C66" s="172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2"/>
      <c r="AL66" s="193"/>
      <c r="AM66" s="266"/>
      <c r="AN66" s="192"/>
      <c r="AO66" s="193"/>
      <c r="AP66" s="266"/>
      <c r="AQ66" s="118">
        <f t="shared" si="4"/>
        <v>60</v>
      </c>
      <c r="AR66" s="119">
        <f t="shared" si="5"/>
        <v>4</v>
      </c>
    </row>
    <row r="67" spans="1:44" ht="12" customHeight="1">
      <c r="A67" s="107" t="s">
        <v>111</v>
      </c>
      <c r="B67" s="139" t="s">
        <v>306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2"/>
      <c r="AL67" s="193"/>
      <c r="AM67" s="266"/>
      <c r="AN67" s="192"/>
      <c r="AO67" s="193"/>
      <c r="AP67" s="266"/>
      <c r="AQ67" s="118">
        <f t="shared" si="4"/>
        <v>30</v>
      </c>
      <c r="AR67" s="119">
        <f t="shared" si="5"/>
        <v>2</v>
      </c>
    </row>
    <row r="68" spans="1:44" ht="12" customHeight="1">
      <c r="A68" s="107" t="s">
        <v>112</v>
      </c>
      <c r="B68" s="139" t="s">
        <v>307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266"/>
      <c r="AN68" s="192"/>
      <c r="AO68" s="193"/>
      <c r="AP68" s="266"/>
      <c r="AQ68" s="118">
        <f t="shared" si="4"/>
        <v>30</v>
      </c>
      <c r="AR68" s="119">
        <f t="shared" si="5"/>
        <v>2</v>
      </c>
    </row>
    <row r="69" spans="1:44" ht="22.5" customHeight="1">
      <c r="A69" s="107" t="s">
        <v>66</v>
      </c>
      <c r="B69" s="139" t="s">
        <v>308</v>
      </c>
      <c r="C69" s="172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2"/>
      <c r="AL69" s="193"/>
      <c r="AM69" s="266"/>
      <c r="AN69" s="192"/>
      <c r="AO69" s="193"/>
      <c r="AP69" s="266"/>
      <c r="AQ69" s="118">
        <f t="shared" si="4"/>
        <v>60</v>
      </c>
      <c r="AR69" s="119">
        <f t="shared" si="5"/>
        <v>4</v>
      </c>
    </row>
    <row r="70" spans="1:44" ht="12" customHeight="1">
      <c r="A70" s="69" t="s">
        <v>59</v>
      </c>
      <c r="B70" s="139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2"/>
      <c r="AL70" s="193"/>
      <c r="AM70" s="266"/>
      <c r="AN70" s="192"/>
      <c r="AO70" s="193"/>
      <c r="AP70" s="266"/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96</v>
      </c>
      <c r="B71" s="139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/>
      <c r="AL71" s="193"/>
      <c r="AM71" s="266"/>
      <c r="AN71" s="192">
        <v>1</v>
      </c>
      <c r="AO71" s="193">
        <v>4</v>
      </c>
      <c r="AP71" s="266" t="s">
        <v>37</v>
      </c>
      <c r="AQ71" s="118">
        <f t="shared" si="4"/>
        <v>15</v>
      </c>
      <c r="AR71" s="119">
        <f t="shared" si="5"/>
        <v>4</v>
      </c>
    </row>
    <row r="72" spans="1:44" ht="12" customHeight="1">
      <c r="A72" s="69" t="s">
        <v>88</v>
      </c>
      <c r="B72" s="139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2"/>
      <c r="AL72" s="193"/>
      <c r="AM72" s="266"/>
      <c r="AN72" s="192"/>
      <c r="AO72" s="193"/>
      <c r="AP72" s="266"/>
      <c r="AQ72" s="118">
        <f t="shared" si="4"/>
        <v>60</v>
      </c>
      <c r="AR72" s="119">
        <f t="shared" si="5"/>
        <v>2</v>
      </c>
    </row>
    <row r="73" spans="1:44" ht="12" customHeight="1">
      <c r="A73" s="69" t="s">
        <v>67</v>
      </c>
      <c r="B73" s="139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2"/>
      <c r="AL73" s="193"/>
      <c r="AM73" s="266"/>
      <c r="AN73" s="192"/>
      <c r="AO73" s="193"/>
      <c r="AP73" s="266"/>
      <c r="AQ73" s="118">
        <f t="shared" si="4"/>
        <v>60</v>
      </c>
      <c r="AR73" s="119">
        <f t="shared" si="5"/>
        <v>2</v>
      </c>
    </row>
    <row r="74" spans="1:44" ht="12" customHeight="1">
      <c r="A74" s="69" t="s">
        <v>17</v>
      </c>
      <c r="B74" s="139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266"/>
      <c r="AN74" s="192"/>
      <c r="AO74" s="193"/>
      <c r="AP74" s="266"/>
      <c r="AQ74" s="118">
        <f t="shared" si="4"/>
        <v>15</v>
      </c>
      <c r="AR74" s="119">
        <f t="shared" si="5"/>
        <v>1</v>
      </c>
    </row>
    <row r="75" spans="1:44" ht="12" customHeight="1">
      <c r="A75" s="69" t="s">
        <v>118</v>
      </c>
      <c r="B75" s="139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266"/>
      <c r="AN75" s="192"/>
      <c r="AO75" s="193"/>
      <c r="AP75" s="266"/>
      <c r="AQ75" s="118">
        <f t="shared" si="4"/>
        <v>30</v>
      </c>
      <c r="AR75" s="119">
        <f t="shared" si="5"/>
        <v>3</v>
      </c>
    </row>
    <row r="76" spans="1:44" ht="12" customHeight="1" thickBot="1">
      <c r="A76" s="70" t="s">
        <v>117</v>
      </c>
      <c r="B76" s="158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5">
        <v>2</v>
      </c>
      <c r="AL76" s="196">
        <v>2</v>
      </c>
      <c r="AM76" s="268" t="s">
        <v>37</v>
      </c>
      <c r="AN76" s="195"/>
      <c r="AO76" s="196"/>
      <c r="AP76" s="268"/>
      <c r="AQ76" s="143">
        <f t="shared" si="4"/>
        <v>30</v>
      </c>
      <c r="AR76" s="135">
        <f t="shared" si="5"/>
        <v>2</v>
      </c>
    </row>
    <row r="77" spans="1:44" ht="12" customHeight="1" thickBot="1" thickTop="1">
      <c r="A77" s="367" t="s">
        <v>518</v>
      </c>
      <c r="B77" s="368"/>
      <c r="C77" s="368"/>
      <c r="D77" s="368"/>
      <c r="E77" s="368"/>
      <c r="F77" s="368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70"/>
      <c r="AR77" s="371"/>
    </row>
    <row r="78" spans="1:44" ht="12" customHeight="1">
      <c r="A78" s="120" t="s">
        <v>482</v>
      </c>
      <c r="B78" s="156" t="s">
        <v>486</v>
      </c>
      <c r="C78" s="122"/>
      <c r="D78" s="122" t="s">
        <v>148</v>
      </c>
      <c r="E78" s="122" t="s">
        <v>149</v>
      </c>
      <c r="F78" s="123">
        <v>45</v>
      </c>
      <c r="G78" s="124"/>
      <c r="H78" s="121"/>
      <c r="I78" s="125"/>
      <c r="J78" s="124"/>
      <c r="K78" s="121"/>
      <c r="L78" s="125"/>
      <c r="M78" s="124"/>
      <c r="N78" s="121"/>
      <c r="O78" s="125"/>
      <c r="P78" s="124"/>
      <c r="Q78" s="121"/>
      <c r="R78" s="125"/>
      <c r="S78" s="124"/>
      <c r="T78" s="121"/>
      <c r="U78" s="125"/>
      <c r="V78" s="124"/>
      <c r="W78" s="121"/>
      <c r="X78" s="125"/>
      <c r="Y78" s="124"/>
      <c r="Z78" s="121"/>
      <c r="AA78" s="125"/>
      <c r="AB78" s="124"/>
      <c r="AC78" s="121"/>
      <c r="AD78" s="125"/>
      <c r="AE78" s="124"/>
      <c r="AF78" s="121"/>
      <c r="AG78" s="125"/>
      <c r="AH78" s="124">
        <v>2</v>
      </c>
      <c r="AI78" s="121">
        <v>3</v>
      </c>
      <c r="AJ78" s="125" t="s">
        <v>37</v>
      </c>
      <c r="AK78" s="188"/>
      <c r="AL78" s="189"/>
      <c r="AM78" s="265"/>
      <c r="AN78" s="188"/>
      <c r="AO78" s="189"/>
      <c r="AP78" s="265"/>
      <c r="AQ78" s="141">
        <f>SUM(G78,J78,M78,P78,S78,V78,Y78,AB78,AE78,AH78,AK78,AN78)*15</f>
        <v>30</v>
      </c>
      <c r="AR78" s="133">
        <f>SUM(H78,K78,N78,Q78,T78,W78,Z78,AC78,AF78,AI78,AL78,AO78)</f>
        <v>3</v>
      </c>
    </row>
    <row r="79" spans="1:44" ht="12" customHeight="1">
      <c r="A79" s="69" t="s">
        <v>115</v>
      </c>
      <c r="B79" s="139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2"/>
      <c r="AL79" s="193"/>
      <c r="AM79" s="266"/>
      <c r="AN79" s="192"/>
      <c r="AO79" s="193"/>
      <c r="AP79" s="266"/>
      <c r="AQ79" s="118">
        <f>SUM(G79,J79,M79,P79,S79,V79,Y79,AB79,AE79,AH79,AK79,AN79)*15</f>
        <v>30</v>
      </c>
      <c r="AR79" s="119">
        <f>SUM(H79,K79,N79,Q79,T79,W79,Z79,AC79,AF79,AI79,AL79,AO79)</f>
        <v>3</v>
      </c>
    </row>
    <row r="80" spans="1:44" ht="12" customHeight="1">
      <c r="A80" s="69" t="s">
        <v>122</v>
      </c>
      <c r="B80" s="139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266"/>
      <c r="AN80" s="192"/>
      <c r="AO80" s="193"/>
      <c r="AP80" s="266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2" customHeight="1" thickBot="1">
      <c r="A81" s="70" t="s">
        <v>116</v>
      </c>
      <c r="B81" s="158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5"/>
      <c r="AL81" s="196"/>
      <c r="AM81" s="268"/>
      <c r="AN81" s="195"/>
      <c r="AO81" s="196"/>
      <c r="AP81" s="268"/>
      <c r="AQ81" s="143">
        <f>SUM(G81,J81,M81,P81,S81,V81,Y81,AB81,AE81,AH81,AK81,AN81)*15</f>
        <v>30</v>
      </c>
      <c r="AR81" s="135">
        <f>SUM(H81,K81,N81,Q81,T81,W81,Z81,AC81,AF81,AI81,AL81,AO81)</f>
        <v>3</v>
      </c>
    </row>
    <row r="82" spans="1:44" ht="12" customHeight="1" thickBot="1" thickTop="1">
      <c r="A82" s="367" t="s">
        <v>35</v>
      </c>
      <c r="B82" s="368"/>
      <c r="C82" s="368"/>
      <c r="D82" s="368"/>
      <c r="E82" s="368"/>
      <c r="F82" s="368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70"/>
      <c r="AR82" s="371"/>
    </row>
    <row r="83" spans="1:44" ht="12" customHeight="1" thickBot="1">
      <c r="A83" s="159" t="s">
        <v>519</v>
      </c>
      <c r="B83" s="160" t="s">
        <v>216</v>
      </c>
      <c r="C83" s="148"/>
      <c r="D83" s="149"/>
      <c r="E83" s="149"/>
      <c r="F83" s="150"/>
      <c r="G83" s="161"/>
      <c r="H83" s="148"/>
      <c r="I83" s="162"/>
      <c r="J83" s="161"/>
      <c r="K83" s="148"/>
      <c r="L83" s="162"/>
      <c r="M83" s="161"/>
      <c r="N83" s="148"/>
      <c r="O83" s="162"/>
      <c r="P83" s="161"/>
      <c r="Q83" s="148"/>
      <c r="R83" s="162"/>
      <c r="S83" s="161"/>
      <c r="T83" s="148"/>
      <c r="U83" s="162"/>
      <c r="V83" s="161"/>
      <c r="W83" s="148"/>
      <c r="X83" s="162"/>
      <c r="Y83" s="161"/>
      <c r="Z83" s="148"/>
      <c r="AA83" s="162"/>
      <c r="AB83" s="161"/>
      <c r="AC83" s="148"/>
      <c r="AD83" s="162"/>
      <c r="AE83" s="161"/>
      <c r="AF83" s="148">
        <v>3</v>
      </c>
      <c r="AG83" s="162"/>
      <c r="AH83" s="161"/>
      <c r="AI83" s="148"/>
      <c r="AJ83" s="162"/>
      <c r="AK83" s="220"/>
      <c r="AL83" s="221"/>
      <c r="AM83" s="270"/>
      <c r="AN83" s="220"/>
      <c r="AO83" s="221"/>
      <c r="AP83" s="270"/>
      <c r="AQ83" s="163"/>
      <c r="AR83" s="152">
        <f>SUM(H83,K83,N83,Q83,T83,W83,Z83,AC83,AF83,AI83,AL83,AO83)</f>
        <v>3</v>
      </c>
    </row>
    <row r="84" spans="1:44" ht="12" customHeight="1" thickBot="1" thickTop="1">
      <c r="A84" s="379" t="s">
        <v>19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1"/>
    </row>
    <row r="85" spans="1:44" ht="12" customHeight="1">
      <c r="A85" s="173" t="s">
        <v>89</v>
      </c>
      <c r="B85" s="174" t="s">
        <v>319</v>
      </c>
      <c r="C85" s="126" t="s">
        <v>191</v>
      </c>
      <c r="D85" s="175" t="s">
        <v>147</v>
      </c>
      <c r="E85" s="175" t="s">
        <v>37</v>
      </c>
      <c r="F85" s="176" t="s">
        <v>156</v>
      </c>
      <c r="G85" s="127"/>
      <c r="H85" s="126"/>
      <c r="I85" s="128"/>
      <c r="J85" s="127"/>
      <c r="K85" s="126"/>
      <c r="L85" s="128"/>
      <c r="M85" s="127"/>
      <c r="N85" s="126"/>
      <c r="O85" s="128"/>
      <c r="P85" s="127"/>
      <c r="Q85" s="126"/>
      <c r="R85" s="128"/>
      <c r="S85" s="127"/>
      <c r="T85" s="126"/>
      <c r="U85" s="128"/>
      <c r="V85" s="127"/>
      <c r="W85" s="126"/>
      <c r="X85" s="128"/>
      <c r="Y85" s="127"/>
      <c r="Z85" s="126"/>
      <c r="AA85" s="128"/>
      <c r="AB85" s="127"/>
      <c r="AC85" s="126"/>
      <c r="AD85" s="128"/>
      <c r="AE85" s="127"/>
      <c r="AF85" s="126"/>
      <c r="AG85" s="128"/>
      <c r="AH85" s="127"/>
      <c r="AI85" s="126"/>
      <c r="AJ85" s="128"/>
      <c r="AK85" s="199">
        <v>5</v>
      </c>
      <c r="AL85" s="200">
        <v>5</v>
      </c>
      <c r="AM85" s="267" t="s">
        <v>37</v>
      </c>
      <c r="AN85" s="199"/>
      <c r="AO85" s="200"/>
      <c r="AP85" s="267"/>
      <c r="AQ85" s="142">
        <f aca="true" t="shared" si="6" ref="AQ85:AQ93">SUM(G85,J85,M85,P85,S85,V85,Y85,AB85,AE85,AH85,AK85,AN85)*15</f>
        <v>75</v>
      </c>
      <c r="AR85" s="134">
        <f aca="true" t="shared" si="7" ref="AR85:AR93">SUM(H85,K85,N85,Q85,T85,W85,Z85,AC85,AF85,AI85,AL85,AO85)</f>
        <v>5</v>
      </c>
    </row>
    <row r="86" spans="1:44" ht="12" customHeight="1">
      <c r="A86" s="173" t="s">
        <v>90</v>
      </c>
      <c r="B86" s="174" t="s">
        <v>320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/>
      <c r="AL86" s="200"/>
      <c r="AM86" s="267"/>
      <c r="AN86" s="199">
        <v>5</v>
      </c>
      <c r="AO86" s="200">
        <v>5</v>
      </c>
      <c r="AP86" s="267" t="s">
        <v>37</v>
      </c>
      <c r="AQ86" s="142">
        <f t="shared" si="6"/>
        <v>75</v>
      </c>
      <c r="AR86" s="134">
        <f t="shared" si="7"/>
        <v>5</v>
      </c>
    </row>
    <row r="87" spans="1:44" ht="22.5" customHeight="1">
      <c r="A87" s="173" t="s">
        <v>68</v>
      </c>
      <c r="B87" s="174" t="s">
        <v>321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>
        <v>5</v>
      </c>
      <c r="AL87" s="200">
        <v>5</v>
      </c>
      <c r="AM87" s="267" t="s">
        <v>37</v>
      </c>
      <c r="AN87" s="199"/>
      <c r="AO87" s="200"/>
      <c r="AP87" s="267"/>
      <c r="AQ87" s="142">
        <f t="shared" si="6"/>
        <v>75</v>
      </c>
      <c r="AR87" s="134">
        <f t="shared" si="7"/>
        <v>5</v>
      </c>
    </row>
    <row r="88" spans="1:44" ht="12.75" customHeight="1">
      <c r="A88" s="173" t="s">
        <v>65</v>
      </c>
      <c r="B88" s="174" t="s">
        <v>322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/>
      <c r="AL88" s="200"/>
      <c r="AM88" s="267"/>
      <c r="AN88" s="199">
        <v>5</v>
      </c>
      <c r="AO88" s="200">
        <v>5</v>
      </c>
      <c r="AP88" s="267" t="s">
        <v>37</v>
      </c>
      <c r="AQ88" s="142">
        <f t="shared" si="6"/>
        <v>75</v>
      </c>
      <c r="AR88" s="134">
        <f t="shared" si="7"/>
        <v>5</v>
      </c>
    </row>
    <row r="89" spans="1:44" ht="12" customHeight="1">
      <c r="A89" s="69" t="s">
        <v>27</v>
      </c>
      <c r="B89" s="139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2">
        <v>1</v>
      </c>
      <c r="AL89" s="193">
        <v>2</v>
      </c>
      <c r="AM89" s="266" t="s">
        <v>37</v>
      </c>
      <c r="AN89" s="192">
        <v>1</v>
      </c>
      <c r="AO89" s="193">
        <v>2</v>
      </c>
      <c r="AP89" s="266" t="s">
        <v>37</v>
      </c>
      <c r="AQ89" s="118">
        <f t="shared" si="6"/>
        <v>30</v>
      </c>
      <c r="AR89" s="119">
        <f t="shared" si="7"/>
        <v>4</v>
      </c>
    </row>
    <row r="90" spans="1:44" ht="12" customHeight="1">
      <c r="A90" s="69" t="s">
        <v>28</v>
      </c>
      <c r="B90" s="139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4</v>
      </c>
      <c r="AM90" s="266" t="s">
        <v>37</v>
      </c>
      <c r="AN90" s="192">
        <v>1</v>
      </c>
      <c r="AO90" s="193">
        <v>4</v>
      </c>
      <c r="AP90" s="266" t="s">
        <v>37</v>
      </c>
      <c r="AQ90" s="118">
        <f t="shared" si="6"/>
        <v>30</v>
      </c>
      <c r="AR90" s="119">
        <f t="shared" si="7"/>
        <v>8</v>
      </c>
    </row>
    <row r="91" spans="1:44" ht="12" customHeight="1">
      <c r="A91" s="69" t="s">
        <v>29</v>
      </c>
      <c r="B91" s="139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2</v>
      </c>
      <c r="AM91" s="266" t="s">
        <v>37</v>
      </c>
      <c r="AN91" s="192">
        <v>1</v>
      </c>
      <c r="AO91" s="193">
        <v>3</v>
      </c>
      <c r="AP91" s="266" t="s">
        <v>37</v>
      </c>
      <c r="AQ91" s="118">
        <f t="shared" si="6"/>
        <v>30</v>
      </c>
      <c r="AR91" s="119">
        <f t="shared" si="7"/>
        <v>5</v>
      </c>
    </row>
    <row r="92" spans="1:44" ht="12" customHeight="1" thickBot="1">
      <c r="A92" s="75" t="s">
        <v>30</v>
      </c>
      <c r="B92" s="177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8">
        <v>1</v>
      </c>
      <c r="AL92" s="209">
        <v>3</v>
      </c>
      <c r="AM92" s="269" t="s">
        <v>37</v>
      </c>
      <c r="AN92" s="208"/>
      <c r="AO92" s="209"/>
      <c r="AP92" s="269"/>
      <c r="AQ92" s="143">
        <f t="shared" si="6"/>
        <v>15</v>
      </c>
      <c r="AR92" s="135">
        <f t="shared" si="7"/>
        <v>3</v>
      </c>
    </row>
    <row r="93" spans="1:44" ht="12" customHeight="1" thickBot="1">
      <c r="A93" s="178" t="s">
        <v>20</v>
      </c>
      <c r="B93" s="160" t="s">
        <v>327</v>
      </c>
      <c r="C93" s="148"/>
      <c r="D93" s="149"/>
      <c r="E93" s="149" t="s">
        <v>151</v>
      </c>
      <c r="F93" s="150"/>
      <c r="G93" s="161"/>
      <c r="H93" s="148"/>
      <c r="I93" s="162"/>
      <c r="J93" s="161"/>
      <c r="K93" s="148"/>
      <c r="L93" s="162"/>
      <c r="M93" s="161"/>
      <c r="N93" s="148"/>
      <c r="O93" s="162"/>
      <c r="P93" s="161"/>
      <c r="Q93" s="148"/>
      <c r="R93" s="162"/>
      <c r="S93" s="161"/>
      <c r="T93" s="148"/>
      <c r="U93" s="162"/>
      <c r="V93" s="161"/>
      <c r="W93" s="148"/>
      <c r="X93" s="162"/>
      <c r="Y93" s="161"/>
      <c r="Z93" s="148"/>
      <c r="AA93" s="162"/>
      <c r="AB93" s="161"/>
      <c r="AC93" s="148"/>
      <c r="AD93" s="162"/>
      <c r="AE93" s="161"/>
      <c r="AF93" s="148"/>
      <c r="AG93" s="162"/>
      <c r="AH93" s="161"/>
      <c r="AI93" s="148"/>
      <c r="AJ93" s="162"/>
      <c r="AK93" s="220">
        <v>0</v>
      </c>
      <c r="AL93" s="221">
        <v>2</v>
      </c>
      <c r="AM93" s="270" t="s">
        <v>37</v>
      </c>
      <c r="AN93" s="220">
        <v>0</v>
      </c>
      <c r="AO93" s="221">
        <v>2</v>
      </c>
      <c r="AP93" s="270" t="s">
        <v>37</v>
      </c>
      <c r="AQ93" s="163">
        <f t="shared" si="6"/>
        <v>0</v>
      </c>
      <c r="AR93" s="152">
        <f t="shared" si="7"/>
        <v>4</v>
      </c>
    </row>
    <row r="94" spans="1:44" ht="12" customHeight="1" thickBot="1" thickTop="1">
      <c r="A94" s="382" t="s">
        <v>21</v>
      </c>
      <c r="B94" s="383"/>
      <c r="C94" s="383"/>
      <c r="D94" s="383"/>
      <c r="E94" s="383"/>
      <c r="F94" s="384"/>
      <c r="G94" s="179">
        <f>SUM(G61:G76,G78,G83,G85:G93)</f>
        <v>1</v>
      </c>
      <c r="H94" s="180">
        <f>SUM(H61:H76,H78,H83,H85:H93)</f>
        <v>0</v>
      </c>
      <c r="I94" s="181"/>
      <c r="J94" s="179">
        <f>SUM(J61:J76,J78,J83,J85:J93)</f>
        <v>1</v>
      </c>
      <c r="K94" s="180">
        <f>SUM(K61:K76,K78,K83,K85:K93)</f>
        <v>0</v>
      </c>
      <c r="L94" s="181"/>
      <c r="M94" s="179">
        <f>SUM(M61:M76,M78,M83,M85:M93)</f>
        <v>0</v>
      </c>
      <c r="N94" s="180">
        <f>SUM(N61:N76,N78,N83,N85:N93)</f>
        <v>0</v>
      </c>
      <c r="O94" s="181"/>
      <c r="P94" s="179">
        <f>SUM(P61:P76,P78,P83,P85:P93)</f>
        <v>3</v>
      </c>
      <c r="Q94" s="180">
        <f>SUM(Q61:Q76,Q78,Q83,Q85:Q93)</f>
        <v>4</v>
      </c>
      <c r="R94" s="181"/>
      <c r="S94" s="179">
        <f>SUM(S61:S76,S78,S83,S85:S93)</f>
        <v>3</v>
      </c>
      <c r="T94" s="180">
        <f>SUM(T61:T76,T78,T83,T85:T93)</f>
        <v>4</v>
      </c>
      <c r="U94" s="181"/>
      <c r="V94" s="179">
        <f>SUM(V61:V76,V78,V83,V85:V93)</f>
        <v>3</v>
      </c>
      <c r="W94" s="180">
        <f>SUM(W61:W76,W78,W83,W85:W93)</f>
        <v>4</v>
      </c>
      <c r="X94" s="181"/>
      <c r="Y94" s="179">
        <f>SUM(Y61:Y76,Y78,Y83,Y85:Y93)</f>
        <v>8</v>
      </c>
      <c r="Z94" s="180">
        <f>SUM(Z61:Z76,Z78,Z83,Z85:Z93)</f>
        <v>9</v>
      </c>
      <c r="AA94" s="181"/>
      <c r="AB94" s="179">
        <f>SUM(AB61:AB76,AB78,AB83,AB85:AB93)</f>
        <v>8</v>
      </c>
      <c r="AC94" s="180">
        <f>SUM(AC61:AC76,AC78,AC83,AC85:AC93)</f>
        <v>9</v>
      </c>
      <c r="AD94" s="181"/>
      <c r="AE94" s="179">
        <f>SUM(AE61:AE76,AE78,AE83,AE85:AE93)</f>
        <v>8</v>
      </c>
      <c r="AF94" s="180">
        <f>SUM(AF61:AF76,AF78,AF83,AF85:AF93)</f>
        <v>12</v>
      </c>
      <c r="AG94" s="181"/>
      <c r="AH94" s="179">
        <f>SUM(AH61:AH76,AH78,AH83,AH85:AH93)</f>
        <v>8</v>
      </c>
      <c r="AI94" s="180">
        <f>SUM(AI61:AI76,AI78,AI83,AI85:AI93)</f>
        <v>8</v>
      </c>
      <c r="AJ94" s="181"/>
      <c r="AK94" s="283">
        <f>SUM(AK61:AK76,AK78,AK83,AK85:AK93)</f>
        <v>16</v>
      </c>
      <c r="AL94" s="284">
        <f>SUM(AL61:AL76,AL78,AL83,AL85:AL93)</f>
        <v>25</v>
      </c>
      <c r="AM94" s="285"/>
      <c r="AN94" s="286">
        <f>SUM(AN61:AN76,AN78,AN83,AN85:AN93)</f>
        <v>14</v>
      </c>
      <c r="AO94" s="284">
        <f>SUM(AO61:AO76,AO78,AO83,AO85:AO93)</f>
        <v>25</v>
      </c>
      <c r="AP94" s="285"/>
      <c r="AQ94" s="182">
        <f>SUM(AQ61:AQ76,AQ78,AQ83,AQ85:AQ93)</f>
        <v>1095</v>
      </c>
      <c r="AR94" s="146">
        <f>SUM(AR61:AR76,AR78,AR83,AR85:AR93)</f>
        <v>100</v>
      </c>
    </row>
    <row r="95" spans="1:44" ht="12" customHeight="1" thickBot="1" thickTop="1">
      <c r="A95" s="385" t="s">
        <v>34</v>
      </c>
      <c r="B95" s="386"/>
      <c r="C95" s="386"/>
      <c r="D95" s="386"/>
      <c r="E95" s="386"/>
      <c r="F95" s="386"/>
      <c r="G95" s="182">
        <f>SUM(G55,G94)</f>
        <v>31.5</v>
      </c>
      <c r="H95" s="180">
        <f>SUM(H55,H94)</f>
        <v>31</v>
      </c>
      <c r="I95" s="181"/>
      <c r="J95" s="179">
        <f>SUM(J55,J94)</f>
        <v>30.5</v>
      </c>
      <c r="K95" s="180">
        <f>SUM(K55,K94)</f>
        <v>30</v>
      </c>
      <c r="L95" s="181"/>
      <c r="M95" s="179">
        <f>SUM(M55,M94)</f>
        <v>33.5</v>
      </c>
      <c r="N95" s="180">
        <f>SUM(N55,N94)</f>
        <v>31</v>
      </c>
      <c r="O95" s="181"/>
      <c r="P95" s="179">
        <f>SUM(P55,P94)</f>
        <v>34.5</v>
      </c>
      <c r="Q95" s="180">
        <f>SUM(Q55,Q94)</f>
        <v>32</v>
      </c>
      <c r="R95" s="181"/>
      <c r="S95" s="179">
        <f>SUM(S55,S94)</f>
        <v>29</v>
      </c>
      <c r="T95" s="180">
        <f>SUM(T55,T94)</f>
        <v>30</v>
      </c>
      <c r="U95" s="181"/>
      <c r="V95" s="179">
        <f>SUM(V55,V94)</f>
        <v>29</v>
      </c>
      <c r="W95" s="180">
        <f>SUM(W55,W94)</f>
        <v>30</v>
      </c>
      <c r="X95" s="181"/>
      <c r="Y95" s="179">
        <f>SUM(Y55,Y94)</f>
        <v>30</v>
      </c>
      <c r="Z95" s="180">
        <f>SUM(Z55,Z94)</f>
        <v>29</v>
      </c>
      <c r="AA95" s="181"/>
      <c r="AB95" s="179">
        <f>SUM(AB55,AB94)</f>
        <v>29</v>
      </c>
      <c r="AC95" s="180">
        <f>SUM(AC55,AC94)</f>
        <v>31</v>
      </c>
      <c r="AD95" s="181"/>
      <c r="AE95" s="179">
        <f>SUM(AE55,AE94)</f>
        <v>22</v>
      </c>
      <c r="AF95" s="180">
        <f>SUM(AF55,AF94)</f>
        <v>30</v>
      </c>
      <c r="AG95" s="181"/>
      <c r="AH95" s="179">
        <f>SUM(AH55,AH94)</f>
        <v>21</v>
      </c>
      <c r="AI95" s="180">
        <f>SUM(AI55,AI94)</f>
        <v>28</v>
      </c>
      <c r="AJ95" s="181"/>
      <c r="AK95" s="283">
        <f>SUM(AK55,AK94)</f>
        <v>16</v>
      </c>
      <c r="AL95" s="284">
        <f>SUM(AL55,AL94)</f>
        <v>29</v>
      </c>
      <c r="AM95" s="285"/>
      <c r="AN95" s="286">
        <f>SUM(AN55,AN94)</f>
        <v>14</v>
      </c>
      <c r="AO95" s="284">
        <f>SUM(AO55,AO94)</f>
        <v>29</v>
      </c>
      <c r="AP95" s="285"/>
      <c r="AQ95" s="248">
        <f>SUM(AQ55,AQ94)</f>
        <v>4800</v>
      </c>
      <c r="AR95" s="146">
        <f>SUM(AR55,AR94)</f>
        <v>360</v>
      </c>
    </row>
    <row r="96" ht="12" thickTop="1">
      <c r="A96" s="255"/>
    </row>
    <row r="97" ht="12">
      <c r="A97" s="185" t="s">
        <v>473</v>
      </c>
    </row>
    <row r="99" spans="1:44" ht="12">
      <c r="A99" s="106" t="s">
        <v>158</v>
      </c>
      <c r="B99" s="237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  <row r="100" spans="1:44" ht="12">
      <c r="A100" s="106" t="s">
        <v>185</v>
      </c>
      <c r="B100" s="237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06" t="s">
        <v>186</v>
      </c>
      <c r="B101" s="237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06" t="s">
        <v>187</v>
      </c>
      <c r="B102" s="237"/>
      <c r="C102" s="10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06"/>
      <c r="B103" s="237"/>
      <c r="C103" s="10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86" t="s">
        <v>159</v>
      </c>
      <c r="B104" s="237"/>
      <c r="C104" s="10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06" t="s">
        <v>160</v>
      </c>
      <c r="B105" s="237"/>
      <c r="C105" s="104"/>
      <c r="D105" s="106" t="s">
        <v>161</v>
      </c>
      <c r="E105" s="106"/>
      <c r="F105" s="106"/>
      <c r="G105" s="106" t="s">
        <v>162</v>
      </c>
      <c r="H105" s="106"/>
      <c r="I105" s="106"/>
      <c r="J105" s="106"/>
      <c r="K105" s="106"/>
      <c r="L105" s="106"/>
      <c r="M105" s="106" t="s">
        <v>163</v>
      </c>
      <c r="N105" s="106"/>
      <c r="O105" s="106"/>
      <c r="P105" s="106"/>
      <c r="Q105" s="106"/>
      <c r="R105" s="104"/>
      <c r="S105" s="106"/>
      <c r="T105" s="10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06" t="s">
        <v>164</v>
      </c>
      <c r="B106" s="237"/>
      <c r="C106" s="104"/>
      <c r="D106" s="106" t="s">
        <v>165</v>
      </c>
      <c r="E106" s="106"/>
      <c r="F106" s="106"/>
      <c r="G106" s="106" t="s">
        <v>166</v>
      </c>
      <c r="H106" s="106"/>
      <c r="I106" s="106"/>
      <c r="J106" s="106"/>
      <c r="K106" s="106"/>
      <c r="L106" s="106"/>
      <c r="M106" s="106" t="s">
        <v>167</v>
      </c>
      <c r="N106" s="106"/>
      <c r="O106" s="106"/>
      <c r="P106" s="106"/>
      <c r="Q106" s="106"/>
      <c r="R106" s="104"/>
      <c r="S106" s="106"/>
      <c r="T106" s="10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06" t="s">
        <v>168</v>
      </c>
      <c r="B107" s="237"/>
      <c r="C107" s="104"/>
      <c r="D107" s="106" t="s">
        <v>169</v>
      </c>
      <c r="E107" s="106"/>
      <c r="F107" s="106"/>
      <c r="G107" s="106" t="s">
        <v>170</v>
      </c>
      <c r="H107" s="106"/>
      <c r="I107" s="106"/>
      <c r="J107" s="106"/>
      <c r="K107" s="106"/>
      <c r="L107" s="106"/>
      <c r="M107" s="106" t="s">
        <v>171</v>
      </c>
      <c r="N107" s="106"/>
      <c r="O107" s="106"/>
      <c r="P107" s="106"/>
      <c r="Q107" s="106"/>
      <c r="R107" s="104"/>
      <c r="S107" s="106"/>
      <c r="T107" s="10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06" t="s">
        <v>172</v>
      </c>
      <c r="B108" s="237"/>
      <c r="C108" s="104"/>
      <c r="D108" s="106"/>
      <c r="E108" s="106"/>
      <c r="F108" s="106"/>
      <c r="G108" s="106" t="s">
        <v>173</v>
      </c>
      <c r="H108" s="106"/>
      <c r="I108" s="106"/>
      <c r="J108" s="106"/>
      <c r="K108" s="106"/>
      <c r="L108" s="106"/>
      <c r="M108" s="106" t="s">
        <v>190</v>
      </c>
      <c r="N108" s="106"/>
      <c r="O108" s="106"/>
      <c r="P108" s="106"/>
      <c r="Q108" s="106"/>
      <c r="R108" s="104"/>
      <c r="S108" s="106"/>
      <c r="T108" s="10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06" t="s">
        <v>174</v>
      </c>
      <c r="B109" s="237"/>
      <c r="C109" s="104"/>
      <c r="D109" s="106"/>
      <c r="E109" s="106"/>
      <c r="F109" s="106"/>
      <c r="G109" s="106" t="s">
        <v>175</v>
      </c>
      <c r="H109" s="106"/>
      <c r="I109" s="106"/>
      <c r="J109" s="106"/>
      <c r="K109" s="106"/>
      <c r="L109" s="106"/>
      <c r="M109" s="337" t="s">
        <v>534</v>
      </c>
      <c r="N109" s="102"/>
      <c r="O109" s="102"/>
      <c r="P109" s="102"/>
      <c r="Q109" s="103"/>
      <c r="R109" s="104"/>
      <c r="S109" s="106"/>
      <c r="T109" s="10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06" t="s">
        <v>176</v>
      </c>
      <c r="B110" s="237"/>
      <c r="C110" s="104"/>
      <c r="D110" s="106"/>
      <c r="E110" s="106"/>
      <c r="F110" s="106"/>
      <c r="G110" s="106"/>
      <c r="H110" s="106"/>
      <c r="I110" s="106"/>
      <c r="J110" s="106"/>
      <c r="K110" s="106"/>
      <c r="L110" s="106"/>
      <c r="M110" s="337" t="s">
        <v>537</v>
      </c>
      <c r="N110" s="102"/>
      <c r="O110" s="102"/>
      <c r="P110" s="102"/>
      <c r="Q110" s="103"/>
      <c r="R110" s="104"/>
      <c r="S110" s="106"/>
      <c r="T110" s="10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06" t="s">
        <v>192</v>
      </c>
      <c r="B111" s="237"/>
      <c r="C111" s="10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4"/>
      <c r="S111" s="106"/>
      <c r="T111" s="10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06"/>
      <c r="B112" s="237"/>
      <c r="C112" s="10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86" t="s">
        <v>177</v>
      </c>
      <c r="B113" s="237"/>
      <c r="C113" s="10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4"/>
      <c r="T113" s="10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06" t="s">
        <v>183</v>
      </c>
      <c r="B114" s="237"/>
      <c r="C114" s="10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178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179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28" ht="12">
      <c r="A117" s="106" t="s">
        <v>520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</row>
    <row r="118" spans="1:28" ht="12">
      <c r="A118" s="106" t="s">
        <v>521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522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4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44" ht="12">
      <c r="A120" s="106" t="s">
        <v>523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Q120" s="147"/>
      <c r="AR120" s="147"/>
    </row>
    <row r="121" spans="1:28" ht="12">
      <c r="A121" s="106"/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44" ht="12">
      <c r="A122" s="106"/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Q122" s="147"/>
      <c r="AR122" s="147"/>
    </row>
  </sheetData>
  <sheetProtection password="CEBE" sheet="1"/>
  <mergeCells count="74">
    <mergeCell ref="A82:F82"/>
    <mergeCell ref="G82:AP82"/>
    <mergeCell ref="AQ82:AR82"/>
    <mergeCell ref="A84:AR84"/>
    <mergeCell ref="A94:F94"/>
    <mergeCell ref="A95:F95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120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183" customWidth="1"/>
    <col min="2" max="2" width="9.28125" style="147" customWidth="1"/>
    <col min="3" max="3" width="11.140625" style="184" customWidth="1"/>
    <col min="4" max="4" width="5.7109375" style="147" customWidth="1"/>
    <col min="5" max="6" width="4.57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38" t="s">
        <v>524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customHeight="1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" customHeight="1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2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53"/>
      <c r="AU5" s="153"/>
      <c r="AV5" s="153"/>
    </row>
    <row r="6" spans="1:48" ht="12" customHeight="1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" customHeight="1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2" customHeight="1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 aca="true" t="shared" si="0" ref="AQ8:AQ36">SUM(G8,J8,M8,P8,S8,V8,Y8,AB8,AE8,AH8,AK8,AN8)*15</f>
        <v>240</v>
      </c>
      <c r="AR8" s="133">
        <f aca="true" t="shared" si="1" ref="AR8:AR36">SUM(H8,K8,N8,Q8,T8,W8,Z8,AC8,AF8,AI8,AL8,AO8)</f>
        <v>16</v>
      </c>
      <c r="AT8" s="157"/>
      <c r="AU8" s="157"/>
      <c r="AV8" s="157"/>
    </row>
    <row r="9" spans="1:44" ht="12" customHeight="1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 t="shared" si="0"/>
        <v>0</v>
      </c>
      <c r="AR9" s="119">
        <f t="shared" si="1"/>
        <v>1</v>
      </c>
    </row>
    <row r="10" spans="1:44" ht="12" customHeight="1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t="shared" si="0"/>
        <v>240</v>
      </c>
      <c r="AR10" s="119">
        <f t="shared" si="1"/>
        <v>16</v>
      </c>
    </row>
    <row r="11" spans="1:44" ht="12" customHeight="1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1</v>
      </c>
    </row>
    <row r="12" spans="1:44" ht="12" customHeight="1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180</v>
      </c>
      <c r="AR12" s="119">
        <f t="shared" si="1"/>
        <v>12</v>
      </c>
    </row>
    <row r="13" spans="1:44" ht="12" customHeight="1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4</v>
      </c>
    </row>
    <row r="14" spans="1:44" ht="12" customHeight="1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15</v>
      </c>
      <c r="AR14" s="119">
        <f t="shared" si="1"/>
        <v>2</v>
      </c>
    </row>
    <row r="15" spans="1:44" ht="12" customHeight="1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60</v>
      </c>
      <c r="AR15" s="119">
        <f t="shared" si="1"/>
        <v>8</v>
      </c>
    </row>
    <row r="16" spans="1:44" ht="12" customHeight="1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0"/>
        <v>450</v>
      </c>
      <c r="AR16" s="135">
        <f t="shared" si="1"/>
        <v>20</v>
      </c>
    </row>
    <row r="17" spans="1:44" ht="12" customHeight="1">
      <c r="A17" s="70" t="s">
        <v>50</v>
      </c>
      <c r="B17" s="158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5"/>
      <c r="AL17" s="196"/>
      <c r="AM17" s="268"/>
      <c r="AN17" s="195"/>
      <c r="AO17" s="196"/>
      <c r="AP17" s="268"/>
      <c r="AQ17" s="143">
        <f t="shared" si="0"/>
        <v>120</v>
      </c>
      <c r="AR17" s="135">
        <f t="shared" si="1"/>
        <v>16</v>
      </c>
    </row>
    <row r="18" spans="1:44" ht="12" customHeight="1">
      <c r="A18" s="69" t="s">
        <v>41</v>
      </c>
      <c r="B18" s="139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120</v>
      </c>
      <c r="AR18" s="119">
        <f t="shared" si="1"/>
        <v>8</v>
      </c>
    </row>
    <row r="19" spans="1:44" ht="12" customHeight="1">
      <c r="A19" s="69" t="s">
        <v>87</v>
      </c>
      <c r="B19" s="139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0"/>
        <v>45</v>
      </c>
      <c r="AR19" s="119">
        <f t="shared" si="1"/>
        <v>12</v>
      </c>
    </row>
    <row r="20" spans="1:44" ht="12" customHeight="1">
      <c r="A20" s="70" t="s">
        <v>51</v>
      </c>
      <c r="B20" s="158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0"/>
        <v>60</v>
      </c>
      <c r="AR20" s="135">
        <f t="shared" si="1"/>
        <v>8</v>
      </c>
    </row>
    <row r="21" spans="1:44" ht="12" customHeight="1">
      <c r="A21" s="70" t="s">
        <v>52</v>
      </c>
      <c r="B21" s="158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5"/>
      <c r="AL21" s="196"/>
      <c r="AM21" s="268"/>
      <c r="AN21" s="195"/>
      <c r="AO21" s="196"/>
      <c r="AP21" s="268"/>
      <c r="AQ21" s="143">
        <f t="shared" si="0"/>
        <v>60</v>
      </c>
      <c r="AR21" s="135">
        <f t="shared" si="1"/>
        <v>8</v>
      </c>
    </row>
    <row r="22" spans="1:44" ht="22.5" customHeight="1">
      <c r="A22" s="70" t="s">
        <v>54</v>
      </c>
      <c r="B22" s="158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5"/>
      <c r="AL22" s="196"/>
      <c r="AM22" s="268"/>
      <c r="AN22" s="195"/>
      <c r="AO22" s="196"/>
      <c r="AP22" s="268"/>
      <c r="AQ22" s="143">
        <f t="shared" si="0"/>
        <v>30</v>
      </c>
      <c r="AR22" s="135">
        <f t="shared" si="1"/>
        <v>3</v>
      </c>
    </row>
    <row r="23" spans="1:44" ht="12" customHeight="1">
      <c r="A23" s="70" t="s">
        <v>53</v>
      </c>
      <c r="B23" s="158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5"/>
      <c r="AL23" s="196"/>
      <c r="AM23" s="268"/>
      <c r="AN23" s="195"/>
      <c r="AO23" s="196"/>
      <c r="AP23" s="268"/>
      <c r="AQ23" s="143">
        <f t="shared" si="0"/>
        <v>30</v>
      </c>
      <c r="AR23" s="135">
        <f t="shared" si="1"/>
        <v>4</v>
      </c>
    </row>
    <row r="24" spans="1:44" ht="12" customHeight="1">
      <c r="A24" s="70" t="s">
        <v>69</v>
      </c>
      <c r="B24" s="158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270</v>
      </c>
      <c r="AR24" s="135">
        <f t="shared" si="1"/>
        <v>9</v>
      </c>
    </row>
    <row r="25" spans="1:44" ht="12" customHeight="1">
      <c r="A25" s="70" t="s">
        <v>128</v>
      </c>
      <c r="B25" s="158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0"/>
        <v>0</v>
      </c>
      <c r="AR25" s="135">
        <f t="shared" si="1"/>
        <v>1</v>
      </c>
    </row>
    <row r="26" spans="1:44" ht="12" customHeight="1">
      <c r="A26" s="70" t="s">
        <v>133</v>
      </c>
      <c r="B26" s="158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5"/>
      <c r="AL26" s="196"/>
      <c r="AM26" s="268"/>
      <c r="AN26" s="195"/>
      <c r="AO26" s="196"/>
      <c r="AP26" s="268"/>
      <c r="AQ26" s="143">
        <f t="shared" si="0"/>
        <v>15</v>
      </c>
      <c r="AR26" s="135">
        <f t="shared" si="1"/>
        <v>1</v>
      </c>
    </row>
    <row r="27" spans="1:44" ht="12" customHeight="1">
      <c r="A27" s="70" t="s">
        <v>134</v>
      </c>
      <c r="B27" s="158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0"/>
        <v>270</v>
      </c>
      <c r="AR27" s="135">
        <f t="shared" si="1"/>
        <v>10</v>
      </c>
    </row>
    <row r="28" spans="1:44" ht="12" customHeight="1">
      <c r="A28" s="70" t="s">
        <v>189</v>
      </c>
      <c r="B28" s="158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5"/>
      <c r="AL28" s="196"/>
      <c r="AM28" s="268"/>
      <c r="AN28" s="195"/>
      <c r="AO28" s="196"/>
      <c r="AP28" s="268"/>
      <c r="AQ28" s="143">
        <f t="shared" si="0"/>
        <v>0</v>
      </c>
      <c r="AR28" s="135">
        <f t="shared" si="1"/>
        <v>1</v>
      </c>
    </row>
    <row r="29" spans="1:44" ht="12" customHeight="1">
      <c r="A29" s="70" t="s">
        <v>70</v>
      </c>
      <c r="B29" s="158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 t="shared" si="0"/>
        <v>60</v>
      </c>
      <c r="AR29" s="135">
        <f t="shared" si="1"/>
        <v>4</v>
      </c>
    </row>
    <row r="30" spans="1:44" ht="12" customHeight="1">
      <c r="A30" s="70" t="s">
        <v>135</v>
      </c>
      <c r="B30" s="158" t="s">
        <v>492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51"/>
      <c r="AI30" s="252"/>
      <c r="AJ30" s="253"/>
      <c r="AK30" s="195"/>
      <c r="AL30" s="196"/>
      <c r="AM30" s="268"/>
      <c r="AN30" s="195"/>
      <c r="AO30" s="196"/>
      <c r="AP30" s="268"/>
      <c r="AQ30" s="143">
        <f t="shared" si="0"/>
        <v>15</v>
      </c>
      <c r="AR30" s="135">
        <f t="shared" si="1"/>
        <v>2</v>
      </c>
    </row>
    <row r="31" spans="1:44" ht="12" customHeight="1">
      <c r="A31" s="70" t="s">
        <v>136</v>
      </c>
      <c r="B31" s="158" t="s">
        <v>493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51"/>
      <c r="AF31" s="252"/>
      <c r="AG31" s="253"/>
      <c r="AH31" s="58">
        <v>1</v>
      </c>
      <c r="AI31" s="59">
        <v>1</v>
      </c>
      <c r="AJ31" s="60" t="s">
        <v>36</v>
      </c>
      <c r="AK31" s="195"/>
      <c r="AL31" s="196"/>
      <c r="AM31" s="268"/>
      <c r="AN31" s="195"/>
      <c r="AO31" s="196"/>
      <c r="AP31" s="268"/>
      <c r="AQ31" s="143">
        <f t="shared" si="0"/>
        <v>15</v>
      </c>
      <c r="AR31" s="135">
        <f t="shared" si="1"/>
        <v>1</v>
      </c>
    </row>
    <row r="32" spans="1:44" ht="22.5" customHeight="1">
      <c r="A32" s="70" t="s">
        <v>71</v>
      </c>
      <c r="B32" s="158" t="s">
        <v>276</v>
      </c>
      <c r="C32" s="81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5"/>
      <c r="AL32" s="196"/>
      <c r="AM32" s="268"/>
      <c r="AN32" s="195"/>
      <c r="AO32" s="196"/>
      <c r="AP32" s="268"/>
      <c r="AQ32" s="143">
        <f t="shared" si="0"/>
        <v>60</v>
      </c>
      <c r="AR32" s="135">
        <f t="shared" si="1"/>
        <v>4</v>
      </c>
    </row>
    <row r="33" spans="1:44" ht="12" customHeight="1">
      <c r="A33" s="70" t="s">
        <v>129</v>
      </c>
      <c r="B33" s="158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 t="shared" si="0"/>
        <v>0</v>
      </c>
      <c r="AR33" s="135">
        <f t="shared" si="1"/>
        <v>1</v>
      </c>
    </row>
    <row r="34" spans="1:44" ht="12" customHeight="1">
      <c r="A34" s="70" t="s">
        <v>72</v>
      </c>
      <c r="B34" s="158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5"/>
      <c r="AL34" s="196"/>
      <c r="AM34" s="268"/>
      <c r="AN34" s="195"/>
      <c r="AO34" s="196"/>
      <c r="AP34" s="268"/>
      <c r="AQ34" s="143">
        <f t="shared" si="0"/>
        <v>450</v>
      </c>
      <c r="AR34" s="135">
        <f t="shared" si="1"/>
        <v>10</v>
      </c>
    </row>
    <row r="35" spans="1:44" ht="12" customHeight="1">
      <c r="A35" s="70" t="s">
        <v>73</v>
      </c>
      <c r="B35" s="158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5"/>
      <c r="AL35" s="196"/>
      <c r="AM35" s="268"/>
      <c r="AN35" s="195"/>
      <c r="AO35" s="196"/>
      <c r="AP35" s="268"/>
      <c r="AQ35" s="143">
        <f t="shared" si="0"/>
        <v>60</v>
      </c>
      <c r="AR35" s="135">
        <f t="shared" si="1"/>
        <v>4</v>
      </c>
    </row>
    <row r="36" spans="1:44" ht="12" customHeight="1" thickBot="1">
      <c r="A36" s="70" t="s">
        <v>74</v>
      </c>
      <c r="B36" s="158" t="s">
        <v>280</v>
      </c>
      <c r="C36" s="59" t="s">
        <v>188</v>
      </c>
      <c r="D36" s="54" t="s">
        <v>148</v>
      </c>
      <c r="E36" s="54" t="s">
        <v>37</v>
      </c>
      <c r="F36" s="29">
        <v>45</v>
      </c>
      <c r="G36" s="30"/>
      <c r="H36" s="31"/>
      <c r="I36" s="32"/>
      <c r="J36" s="30"/>
      <c r="K36" s="31"/>
      <c r="L36" s="32"/>
      <c r="M36" s="30"/>
      <c r="N36" s="31"/>
      <c r="O36" s="32"/>
      <c r="P36" s="30"/>
      <c r="Q36" s="31"/>
      <c r="R36" s="32"/>
      <c r="S36" s="30">
        <v>1</v>
      </c>
      <c r="T36" s="31">
        <v>1</v>
      </c>
      <c r="U36" s="32" t="s">
        <v>37</v>
      </c>
      <c r="V36" s="30">
        <v>1</v>
      </c>
      <c r="W36" s="31">
        <v>1</v>
      </c>
      <c r="X36" s="32" t="s">
        <v>37</v>
      </c>
      <c r="Y36" s="30">
        <v>1</v>
      </c>
      <c r="Z36" s="31">
        <v>1</v>
      </c>
      <c r="AA36" s="32" t="s">
        <v>36</v>
      </c>
      <c r="AB36" s="30"/>
      <c r="AC36" s="31"/>
      <c r="AD36" s="32"/>
      <c r="AE36" s="30"/>
      <c r="AF36" s="31"/>
      <c r="AG36" s="32"/>
      <c r="AH36" s="30"/>
      <c r="AI36" s="31"/>
      <c r="AJ36" s="32"/>
      <c r="AK36" s="208"/>
      <c r="AL36" s="209"/>
      <c r="AM36" s="269"/>
      <c r="AN36" s="208"/>
      <c r="AO36" s="209"/>
      <c r="AP36" s="269"/>
      <c r="AQ36" s="232">
        <f t="shared" si="0"/>
        <v>45</v>
      </c>
      <c r="AR36" s="140">
        <f t="shared" si="1"/>
        <v>3</v>
      </c>
    </row>
    <row r="37" spans="1:44" ht="12" customHeight="1" thickBot="1">
      <c r="A37" s="376" t="s">
        <v>525</v>
      </c>
      <c r="B37" s="377"/>
      <c r="C37" s="377"/>
      <c r="D37" s="377"/>
      <c r="E37" s="377"/>
      <c r="F37" s="387"/>
      <c r="G37" s="388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90"/>
      <c r="AQ37" s="391"/>
      <c r="AR37" s="392"/>
    </row>
    <row r="38" spans="1:44" ht="12" customHeight="1">
      <c r="A38" s="120" t="s">
        <v>82</v>
      </c>
      <c r="B38" s="156" t="s">
        <v>465</v>
      </c>
      <c r="C38" s="121" t="s">
        <v>188</v>
      </c>
      <c r="D38" s="122" t="s">
        <v>148</v>
      </c>
      <c r="E38" s="122" t="s">
        <v>150</v>
      </c>
      <c r="F38" s="123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4"/>
      <c r="Z38" s="121"/>
      <c r="AA38" s="125"/>
      <c r="AB38" s="124"/>
      <c r="AC38" s="121"/>
      <c r="AD38" s="125"/>
      <c r="AE38" s="124"/>
      <c r="AF38" s="121"/>
      <c r="AG38" s="125"/>
      <c r="AH38" s="124"/>
      <c r="AI38" s="121"/>
      <c r="AJ38" s="125"/>
      <c r="AK38" s="188"/>
      <c r="AL38" s="189"/>
      <c r="AM38" s="265"/>
      <c r="AN38" s="188"/>
      <c r="AO38" s="189"/>
      <c r="AP38" s="265"/>
      <c r="AQ38" s="141">
        <f aca="true" t="shared" si="2" ref="AQ38:AQ47">SUM(G38,J38,M38,P38,S38,V38,Y38,AB38,AE38,AH38,AK38,AN38)*15</f>
        <v>180</v>
      </c>
      <c r="AR38" s="133">
        <f aca="true" t="shared" si="3" ref="AR38:AR47">SUM(H38,K38,N38,Q38,T38,W38,Z38,AC38,AF38,AI38,AL38,AO38)</f>
        <v>6</v>
      </c>
    </row>
    <row r="39" spans="1:44" ht="12" customHeight="1">
      <c r="A39" s="70" t="s">
        <v>131</v>
      </c>
      <c r="B39" s="158" t="s">
        <v>466</v>
      </c>
      <c r="C39" s="59" t="s">
        <v>468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2"/>
        <v>0</v>
      </c>
      <c r="AR39" s="135">
        <f t="shared" si="3"/>
        <v>1</v>
      </c>
    </row>
    <row r="40" spans="1:44" ht="12" customHeight="1">
      <c r="A40" s="70" t="s">
        <v>83</v>
      </c>
      <c r="B40" s="158" t="s">
        <v>291</v>
      </c>
      <c r="C40" s="59" t="s">
        <v>333</v>
      </c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51"/>
      <c r="AF40" s="252"/>
      <c r="AG40" s="253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2"/>
        <v>30</v>
      </c>
      <c r="AR40" s="135">
        <f t="shared" si="3"/>
        <v>2</v>
      </c>
    </row>
    <row r="41" spans="1:44" ht="12" customHeight="1">
      <c r="A41" s="70" t="s">
        <v>153</v>
      </c>
      <c r="B41" s="158" t="s">
        <v>292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2</v>
      </c>
      <c r="T41" s="59">
        <v>2</v>
      </c>
      <c r="U41" s="60" t="s">
        <v>36</v>
      </c>
      <c r="V41" s="58">
        <v>2</v>
      </c>
      <c r="W41" s="59">
        <v>2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2"/>
        <v>120</v>
      </c>
      <c r="AR41" s="135">
        <f t="shared" si="3"/>
        <v>8</v>
      </c>
    </row>
    <row r="42" spans="1:44" ht="12" customHeight="1">
      <c r="A42" s="70" t="s">
        <v>84</v>
      </c>
      <c r="B42" s="158" t="s">
        <v>467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2"/>
        <v>30</v>
      </c>
      <c r="AR42" s="135">
        <f t="shared" si="3"/>
        <v>2</v>
      </c>
    </row>
    <row r="43" spans="1:44" ht="12" customHeight="1">
      <c r="A43" s="70" t="s">
        <v>137</v>
      </c>
      <c r="B43" s="158" t="s">
        <v>293</v>
      </c>
      <c r="C43" s="59" t="s">
        <v>338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58">
        <v>0.5</v>
      </c>
      <c r="Z43" s="59">
        <v>1</v>
      </c>
      <c r="AA43" s="60" t="s">
        <v>37</v>
      </c>
      <c r="AB43" s="58">
        <v>0.5</v>
      </c>
      <c r="AC43" s="59">
        <v>1</v>
      </c>
      <c r="AD43" s="60" t="s">
        <v>37</v>
      </c>
      <c r="AE43" s="58">
        <v>0.5</v>
      </c>
      <c r="AF43" s="59">
        <v>1</v>
      </c>
      <c r="AG43" s="60" t="s">
        <v>37</v>
      </c>
      <c r="AH43" s="58">
        <v>0.5</v>
      </c>
      <c r="AI43" s="59">
        <v>1</v>
      </c>
      <c r="AJ43" s="60" t="s">
        <v>36</v>
      </c>
      <c r="AK43" s="195"/>
      <c r="AL43" s="196"/>
      <c r="AM43" s="268"/>
      <c r="AN43" s="195"/>
      <c r="AO43" s="196"/>
      <c r="AP43" s="268"/>
      <c r="AQ43" s="143">
        <f t="shared" si="2"/>
        <v>75</v>
      </c>
      <c r="AR43" s="135">
        <f t="shared" si="3"/>
        <v>8</v>
      </c>
    </row>
    <row r="44" spans="1:44" ht="12" customHeight="1">
      <c r="A44" s="70" t="s">
        <v>140</v>
      </c>
      <c r="B44" s="158" t="s">
        <v>294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2</v>
      </c>
      <c r="N44" s="59">
        <v>1</v>
      </c>
      <c r="O44" s="60" t="s">
        <v>37</v>
      </c>
      <c r="P44" s="58">
        <v>2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 t="shared" si="2"/>
        <v>150</v>
      </c>
      <c r="AR44" s="135">
        <f t="shared" si="3"/>
        <v>8</v>
      </c>
    </row>
    <row r="45" spans="1:44" ht="12" customHeight="1">
      <c r="A45" s="70" t="s">
        <v>154</v>
      </c>
      <c r="B45" s="158" t="s">
        <v>295</v>
      </c>
      <c r="C45" s="59" t="s">
        <v>340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2"/>
        <v>0</v>
      </c>
      <c r="AR45" s="135">
        <f t="shared" si="3"/>
        <v>1</v>
      </c>
    </row>
    <row r="46" spans="1:44" ht="12" customHeight="1">
      <c r="A46" s="70" t="s">
        <v>85</v>
      </c>
      <c r="B46" s="158" t="s">
        <v>296</v>
      </c>
      <c r="C46" s="59" t="s">
        <v>188</v>
      </c>
      <c r="D46" s="54" t="s">
        <v>148</v>
      </c>
      <c r="E46" s="54" t="s">
        <v>149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36</v>
      </c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2"/>
        <v>60</v>
      </c>
      <c r="AR46" s="135">
        <f t="shared" si="3"/>
        <v>2</v>
      </c>
    </row>
    <row r="47" spans="1:44" ht="12" customHeight="1" thickBot="1">
      <c r="A47" s="70" t="s">
        <v>86</v>
      </c>
      <c r="B47" s="158" t="s">
        <v>297</v>
      </c>
      <c r="C47" s="59" t="s">
        <v>341</v>
      </c>
      <c r="D47" s="54" t="s">
        <v>148</v>
      </c>
      <c r="E47" s="54" t="s">
        <v>149</v>
      </c>
      <c r="F47" s="55">
        <v>45</v>
      </c>
      <c r="G47" s="30"/>
      <c r="H47" s="31"/>
      <c r="I47" s="32"/>
      <c r="J47" s="30"/>
      <c r="K47" s="31"/>
      <c r="L47" s="32"/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8"/>
      <c r="AL47" s="209"/>
      <c r="AM47" s="269"/>
      <c r="AN47" s="208"/>
      <c r="AO47" s="209"/>
      <c r="AP47" s="269"/>
      <c r="AQ47" s="232">
        <f t="shared" si="2"/>
        <v>60</v>
      </c>
      <c r="AR47" s="140">
        <f t="shared" si="3"/>
        <v>2</v>
      </c>
    </row>
    <row r="48" spans="1:44" ht="12" customHeight="1" thickBot="1">
      <c r="A48" s="372" t="s">
        <v>490</v>
      </c>
      <c r="B48" s="373"/>
      <c r="C48" s="373"/>
      <c r="D48" s="373"/>
      <c r="E48" s="373"/>
      <c r="F48" s="374"/>
      <c r="G48" s="217">
        <f>SUM(G38:G47)</f>
        <v>8</v>
      </c>
      <c r="H48" s="212">
        <f>SUM(H38:H47)</f>
        <v>5</v>
      </c>
      <c r="I48" s="205"/>
      <c r="J48" s="203">
        <f>SUM(J38:J47)</f>
        <v>8</v>
      </c>
      <c r="K48" s="218">
        <f>SUM(K38:K47)</f>
        <v>5</v>
      </c>
      <c r="L48" s="205"/>
      <c r="M48" s="217">
        <f>SUM(M38:M47)</f>
        <v>8</v>
      </c>
      <c r="N48" s="212">
        <f>SUM(N38:N47)</f>
        <v>5</v>
      </c>
      <c r="O48" s="205"/>
      <c r="P48" s="217">
        <f>SUM(P38:P47)</f>
        <v>8</v>
      </c>
      <c r="Q48" s="212">
        <f>SUM(Q38:Q47)</f>
        <v>5</v>
      </c>
      <c r="R48" s="205"/>
      <c r="S48" s="217">
        <f>SUM(S38:S47)</f>
        <v>5.5</v>
      </c>
      <c r="T48" s="212">
        <f>SUM(T38:T47)</f>
        <v>5</v>
      </c>
      <c r="U48" s="205"/>
      <c r="V48" s="217">
        <f>SUM(V38:V47)</f>
        <v>5.5</v>
      </c>
      <c r="W48" s="212">
        <f>SUM(W38:W47)</f>
        <v>6</v>
      </c>
      <c r="X48" s="205"/>
      <c r="Y48" s="203">
        <f>SUM(Y38:Y47)</f>
        <v>1.5</v>
      </c>
      <c r="Z48" s="218">
        <f>SUM(Z38:Z47)</f>
        <v>3</v>
      </c>
      <c r="AA48" s="205"/>
      <c r="AB48" s="217">
        <f>SUM(AB38:AB47)</f>
        <v>1.5</v>
      </c>
      <c r="AC48" s="212">
        <f>SUM(AC38:AC47)</f>
        <v>4</v>
      </c>
      <c r="AD48" s="205"/>
      <c r="AE48" s="217">
        <f>SUM(AE38:AE47)</f>
        <v>0.5</v>
      </c>
      <c r="AF48" s="212">
        <f>SUM(AF38:AF47)</f>
        <v>1</v>
      </c>
      <c r="AG48" s="205"/>
      <c r="AH48" s="217">
        <f>SUM(AH38:AH47)</f>
        <v>0.5</v>
      </c>
      <c r="AI48" s="212">
        <f>SUM(AI38:AI47)</f>
        <v>1</v>
      </c>
      <c r="AJ48" s="154"/>
      <c r="AK48" s="290"/>
      <c r="AL48" s="288"/>
      <c r="AM48" s="291"/>
      <c r="AN48" s="290"/>
      <c r="AO48" s="288"/>
      <c r="AP48" s="291"/>
      <c r="AQ48" s="219">
        <f>SUM(AQ38:AQ47)</f>
        <v>705</v>
      </c>
      <c r="AR48" s="138">
        <f>SUM(AR38:AR47)</f>
        <v>40</v>
      </c>
    </row>
    <row r="49" spans="1:44" ht="12" customHeight="1" thickBot="1" thickTop="1">
      <c r="A49" s="367" t="s">
        <v>518</v>
      </c>
      <c r="B49" s="368"/>
      <c r="C49" s="368"/>
      <c r="D49" s="368"/>
      <c r="E49" s="368"/>
      <c r="F49" s="368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70"/>
      <c r="AR49" s="371"/>
    </row>
    <row r="50" spans="1:44" ht="12" customHeight="1">
      <c r="A50" s="120" t="s">
        <v>93</v>
      </c>
      <c r="B50" s="156" t="s">
        <v>298</v>
      </c>
      <c r="C50" s="121" t="s">
        <v>188</v>
      </c>
      <c r="D50" s="122" t="s">
        <v>148</v>
      </c>
      <c r="E50" s="122" t="s">
        <v>150</v>
      </c>
      <c r="F50" s="123">
        <v>45</v>
      </c>
      <c r="G50" s="124"/>
      <c r="H50" s="121"/>
      <c r="I50" s="125"/>
      <c r="J50" s="124"/>
      <c r="K50" s="121"/>
      <c r="L50" s="125"/>
      <c r="M50" s="124"/>
      <c r="N50" s="121"/>
      <c r="O50" s="125"/>
      <c r="P50" s="124"/>
      <c r="Q50" s="121"/>
      <c r="R50" s="125"/>
      <c r="S50" s="124"/>
      <c r="T50" s="121"/>
      <c r="U50" s="125"/>
      <c r="V50" s="124"/>
      <c r="W50" s="121"/>
      <c r="X50" s="125"/>
      <c r="Y50" s="124"/>
      <c r="Z50" s="121"/>
      <c r="AA50" s="125"/>
      <c r="AB50" s="124"/>
      <c r="AC50" s="121"/>
      <c r="AD50" s="125"/>
      <c r="AE50" s="124">
        <v>1</v>
      </c>
      <c r="AF50" s="121">
        <v>1</v>
      </c>
      <c r="AG50" s="125" t="s">
        <v>37</v>
      </c>
      <c r="AH50" s="124">
        <v>1</v>
      </c>
      <c r="AI50" s="121">
        <v>1</v>
      </c>
      <c r="AJ50" s="125" t="s">
        <v>37</v>
      </c>
      <c r="AK50" s="188"/>
      <c r="AL50" s="189"/>
      <c r="AM50" s="265"/>
      <c r="AN50" s="188"/>
      <c r="AO50" s="189"/>
      <c r="AP50" s="265"/>
      <c r="AQ50" s="141">
        <f>SUM(G50,J50,M50,P50,S50,V50,Y50,AB50,AE50,AH50,AK50,AN50)*15</f>
        <v>30</v>
      </c>
      <c r="AR50" s="133">
        <f>SUM(H50,K50,N50,Q50,T50,W50,Z50,AC50,AF50,AI50,AL50,AO50)</f>
        <v>2</v>
      </c>
    </row>
    <row r="51" spans="1:44" ht="12" customHeight="1" thickBot="1">
      <c r="A51" s="70" t="s">
        <v>94</v>
      </c>
      <c r="B51" s="158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5"/>
      <c r="AL51" s="196"/>
      <c r="AM51" s="268"/>
      <c r="AN51" s="195"/>
      <c r="AO51" s="196"/>
      <c r="AP51" s="268"/>
      <c r="AQ51" s="143">
        <f>SUM(G51,J51,M51,P51,S51,V51,Y51,AB51,AE51,AH51,AK51,AN51)*15</f>
        <v>30</v>
      </c>
      <c r="AR51" s="135">
        <f>SUM(H51,K51,N51,Q51,T51,W51,Z51,AC51,AF51,AI51,AL51,AO51)</f>
        <v>2</v>
      </c>
    </row>
    <row r="52" spans="1:44" ht="12" customHeight="1" thickBot="1" thickTop="1">
      <c r="A52" s="367" t="s">
        <v>35</v>
      </c>
      <c r="B52" s="368"/>
      <c r="C52" s="368"/>
      <c r="D52" s="368"/>
      <c r="E52" s="368"/>
      <c r="F52" s="368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0"/>
      <c r="AR52" s="371"/>
    </row>
    <row r="53" spans="1:44" ht="12" customHeight="1" thickBot="1">
      <c r="A53" s="159" t="s">
        <v>519</v>
      </c>
      <c r="B53" s="160" t="s">
        <v>216</v>
      </c>
      <c r="C53" s="148"/>
      <c r="D53" s="149"/>
      <c r="E53" s="149"/>
      <c r="F53" s="150"/>
      <c r="G53" s="161"/>
      <c r="H53" s="148">
        <v>2</v>
      </c>
      <c r="I53" s="162"/>
      <c r="J53" s="161"/>
      <c r="K53" s="148">
        <v>3</v>
      </c>
      <c r="L53" s="162"/>
      <c r="M53" s="161"/>
      <c r="N53" s="148"/>
      <c r="O53" s="162"/>
      <c r="P53" s="161"/>
      <c r="Q53" s="148"/>
      <c r="R53" s="162"/>
      <c r="S53" s="161"/>
      <c r="T53" s="148">
        <v>2</v>
      </c>
      <c r="U53" s="162"/>
      <c r="V53" s="161"/>
      <c r="W53" s="148"/>
      <c r="X53" s="162"/>
      <c r="Y53" s="161"/>
      <c r="Z53" s="148"/>
      <c r="AA53" s="162"/>
      <c r="AB53" s="161"/>
      <c r="AC53" s="148"/>
      <c r="AD53" s="162"/>
      <c r="AE53" s="161"/>
      <c r="AF53" s="148">
        <v>5</v>
      </c>
      <c r="AG53" s="162"/>
      <c r="AH53" s="161"/>
      <c r="AI53" s="148">
        <v>8</v>
      </c>
      <c r="AJ53" s="162"/>
      <c r="AK53" s="220"/>
      <c r="AL53" s="221"/>
      <c r="AM53" s="270"/>
      <c r="AN53" s="220"/>
      <c r="AO53" s="221"/>
      <c r="AP53" s="270"/>
      <c r="AQ53" s="163"/>
      <c r="AR53" s="152">
        <f>SUM(H53,K53,N53,Q53,T53,W53,Z53,AC53,AF53,AI53,AL53,AO53)</f>
        <v>20</v>
      </c>
    </row>
    <row r="54" spans="1:44" ht="12" customHeight="1" thickBot="1" thickTop="1">
      <c r="A54" s="86" t="s">
        <v>22</v>
      </c>
      <c r="B54" s="87" t="s">
        <v>254</v>
      </c>
      <c r="C54" s="88"/>
      <c r="D54" s="89"/>
      <c r="E54" s="90" t="s">
        <v>151</v>
      </c>
      <c r="F54" s="91"/>
      <c r="G54" s="92"/>
      <c r="H54" s="93"/>
      <c r="I54" s="94"/>
      <c r="J54" s="92"/>
      <c r="K54" s="93"/>
      <c r="L54" s="94"/>
      <c r="M54" s="92"/>
      <c r="N54" s="93"/>
      <c r="O54" s="94"/>
      <c r="P54" s="92"/>
      <c r="Q54" s="93"/>
      <c r="R54" s="94"/>
      <c r="S54" s="92"/>
      <c r="T54" s="93"/>
      <c r="U54" s="94"/>
      <c r="V54" s="92"/>
      <c r="W54" s="93"/>
      <c r="X54" s="94"/>
      <c r="Y54" s="92"/>
      <c r="Z54" s="93"/>
      <c r="AA54" s="94"/>
      <c r="AB54" s="92"/>
      <c r="AC54" s="93"/>
      <c r="AD54" s="94"/>
      <c r="AE54" s="92"/>
      <c r="AF54" s="93"/>
      <c r="AG54" s="94"/>
      <c r="AH54" s="92"/>
      <c r="AI54" s="93"/>
      <c r="AJ54" s="94"/>
      <c r="AK54" s="271">
        <v>0</v>
      </c>
      <c r="AL54" s="272">
        <v>4</v>
      </c>
      <c r="AM54" s="273" t="s">
        <v>37</v>
      </c>
      <c r="AN54" s="271">
        <v>0</v>
      </c>
      <c r="AO54" s="272">
        <v>4</v>
      </c>
      <c r="AP54" s="273" t="s">
        <v>37</v>
      </c>
      <c r="AQ54" s="164">
        <f>SUM(G54,J54,M54,P54,S54,V54,Y54,AB54,AE54,AH54,AK54,AN54)*15</f>
        <v>0</v>
      </c>
      <c r="AR54" s="165">
        <f>SUM(H54,K54,N54,Q54,T54,W54,Z54,AC54,AF54,AI54,AL54,AO54)</f>
        <v>8</v>
      </c>
    </row>
    <row r="55" spans="1:44" ht="12" customHeight="1" thickBot="1" thickTop="1">
      <c r="A55" s="376" t="s">
        <v>514</v>
      </c>
      <c r="B55" s="377"/>
      <c r="C55" s="377"/>
      <c r="D55" s="377"/>
      <c r="E55" s="377"/>
      <c r="F55" s="378"/>
      <c r="G55" s="233">
        <f>SUM(G8:G36,G38:G47,G50,G53,G54)</f>
        <v>30.5</v>
      </c>
      <c r="H55" s="234">
        <f>SUM(H8:H36,H38:H47,H50,H53,H54)</f>
        <v>31</v>
      </c>
      <c r="I55" s="235"/>
      <c r="J55" s="233">
        <f>SUM(J8:J36,J38:J47,J50,J53,J54)</f>
        <v>29.5</v>
      </c>
      <c r="K55" s="234">
        <f>SUM(K8:K36,K38:K47,K50,K53,K54)</f>
        <v>30</v>
      </c>
      <c r="L55" s="235"/>
      <c r="M55" s="233">
        <f>SUM(M8:M36,M38:M47,M50,M53,M54)</f>
        <v>32.5</v>
      </c>
      <c r="N55" s="234">
        <f>SUM(N8:N36,N38:N47,N50,N53,N54)</f>
        <v>30</v>
      </c>
      <c r="O55" s="235"/>
      <c r="P55" s="233">
        <f>SUM(P8:P36,P38:P47,P50,P53,P54)</f>
        <v>30.5</v>
      </c>
      <c r="Q55" s="234">
        <f>SUM(Q8:Q36,Q38:Q47,Q50,Q53,Q54)</f>
        <v>27</v>
      </c>
      <c r="R55" s="235"/>
      <c r="S55" s="233">
        <f>SUM(S8:S36,S38:S47,S50,S53,S54)</f>
        <v>27</v>
      </c>
      <c r="T55" s="234">
        <f>SUM(T8:T36,T38:T47,T50,T53,T54)</f>
        <v>27</v>
      </c>
      <c r="U55" s="235"/>
      <c r="V55" s="233">
        <f>SUM(V8:V36,V38:V47,V50,V53,V54)</f>
        <v>27</v>
      </c>
      <c r="W55" s="234">
        <f>SUM(W8:W36,W38:W47,W50,W53,W54)</f>
        <v>27</v>
      </c>
      <c r="X55" s="235"/>
      <c r="Y55" s="233">
        <f>SUM(Y8:Y36,Y38:Y47,Y50,Y53,Y54)</f>
        <v>22</v>
      </c>
      <c r="Z55" s="234">
        <f>SUM(Z8:Z36,Z38:Z47,Z50,Z53,Z54)</f>
        <v>20</v>
      </c>
      <c r="AA55" s="235"/>
      <c r="AB55" s="233">
        <f>SUM(AB8:AB36,AB38:AB47,AB50,AB53,AB54)</f>
        <v>21</v>
      </c>
      <c r="AC55" s="234">
        <f>SUM(AC8:AC36,AC38:AC47,AC50,AC53,AC54)</f>
        <v>22</v>
      </c>
      <c r="AD55" s="235"/>
      <c r="AE55" s="233">
        <f>SUM(AE8:AE36,AE38:AE47,AE50,AE53,AE54)</f>
        <v>14</v>
      </c>
      <c r="AF55" s="234">
        <f>SUM(AF8:AF36,AF38:AF47,AF50,AF53,AF54)</f>
        <v>18</v>
      </c>
      <c r="AG55" s="235"/>
      <c r="AH55" s="233">
        <f>SUM(AH8:AH36,AH38:AH47,AH50,AH53,AH54)</f>
        <v>13</v>
      </c>
      <c r="AI55" s="234">
        <f>SUM(AI8:AI36,AI38:AI47,AI50,AI53,AI54)</f>
        <v>20</v>
      </c>
      <c r="AJ55" s="235"/>
      <c r="AK55" s="292">
        <f>SUM(AK8:AK36,AK38:AK47,AK50,AK53,AK54)</f>
        <v>0</v>
      </c>
      <c r="AL55" s="293">
        <f>SUM(AL8:AL36,AL38:AL47,AL50,AL53,AL54)</f>
        <v>4</v>
      </c>
      <c r="AM55" s="294"/>
      <c r="AN55" s="295">
        <f>SUM(AN8:AN36,AN38:AN47,AN50,AN53,AN54)</f>
        <v>0</v>
      </c>
      <c r="AO55" s="293">
        <f>SUM(AO8:AO36,AO38:AO47,AO50,AO53,AO54)</f>
        <v>4</v>
      </c>
      <c r="AP55" s="294"/>
      <c r="AQ55" s="254">
        <f>SUM(AQ8:AQ36,AQ48,AQ50,AQ53:AQ54)</f>
        <v>3705</v>
      </c>
      <c r="AR55" s="145">
        <f>SUM(AR8:AR36,AR48,AR50,AR53:AR54)</f>
        <v>260</v>
      </c>
    </row>
    <row r="56" spans="1:44" ht="12" customHeight="1" thickBot="1" thickTop="1">
      <c r="A56" s="344" t="s">
        <v>26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6"/>
    </row>
    <row r="57" spans="1:44" ht="12" customHeight="1" thickBot="1">
      <c r="A57" s="347" t="s">
        <v>141</v>
      </c>
      <c r="B57" s="348" t="s">
        <v>142</v>
      </c>
      <c r="C57" s="350" t="s">
        <v>143</v>
      </c>
      <c r="D57" s="352" t="s">
        <v>409</v>
      </c>
      <c r="E57" s="352" t="s">
        <v>42</v>
      </c>
      <c r="F57" s="354" t="s">
        <v>144</v>
      </c>
      <c r="G57" s="356" t="s">
        <v>0</v>
      </c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8"/>
      <c r="AQ57" s="356"/>
      <c r="AR57" s="359"/>
    </row>
    <row r="58" spans="1:48" ht="12" customHeight="1">
      <c r="A58" s="347"/>
      <c r="B58" s="349"/>
      <c r="C58" s="351"/>
      <c r="D58" s="353"/>
      <c r="E58" s="353"/>
      <c r="F58" s="355"/>
      <c r="G58" s="360" t="s">
        <v>2</v>
      </c>
      <c r="H58" s="361"/>
      <c r="I58" s="362"/>
      <c r="J58" s="360" t="s">
        <v>3</v>
      </c>
      <c r="K58" s="361"/>
      <c r="L58" s="362"/>
      <c r="M58" s="360" t="s">
        <v>4</v>
      </c>
      <c r="N58" s="361"/>
      <c r="O58" s="362"/>
      <c r="P58" s="360" t="s">
        <v>5</v>
      </c>
      <c r="Q58" s="361"/>
      <c r="R58" s="362"/>
      <c r="S58" s="360" t="s">
        <v>6</v>
      </c>
      <c r="T58" s="361"/>
      <c r="U58" s="362"/>
      <c r="V58" s="360" t="s">
        <v>7</v>
      </c>
      <c r="W58" s="361"/>
      <c r="X58" s="362"/>
      <c r="Y58" s="360" t="s">
        <v>8</v>
      </c>
      <c r="Z58" s="361"/>
      <c r="AA58" s="362"/>
      <c r="AB58" s="360" t="s">
        <v>9</v>
      </c>
      <c r="AC58" s="361"/>
      <c r="AD58" s="362"/>
      <c r="AE58" s="360" t="s">
        <v>10</v>
      </c>
      <c r="AF58" s="361"/>
      <c r="AG58" s="362"/>
      <c r="AH58" s="360" t="s">
        <v>11</v>
      </c>
      <c r="AI58" s="361"/>
      <c r="AJ58" s="362"/>
      <c r="AK58" s="360" t="s">
        <v>44</v>
      </c>
      <c r="AL58" s="361"/>
      <c r="AM58" s="362"/>
      <c r="AN58" s="360" t="s">
        <v>45</v>
      </c>
      <c r="AO58" s="361"/>
      <c r="AP58" s="362"/>
      <c r="AQ58" s="363" t="s">
        <v>145</v>
      </c>
      <c r="AR58" s="365" t="s">
        <v>146</v>
      </c>
      <c r="AT58" s="153"/>
      <c r="AU58" s="153"/>
      <c r="AV58" s="153"/>
    </row>
    <row r="59" spans="1:48" ht="12" customHeight="1" thickBot="1">
      <c r="A59" s="347"/>
      <c r="B59" s="349"/>
      <c r="C59" s="351"/>
      <c r="D59" s="353"/>
      <c r="E59" s="353"/>
      <c r="F59" s="355"/>
      <c r="G59" s="151" t="s">
        <v>1</v>
      </c>
      <c r="H59" s="129" t="s">
        <v>12</v>
      </c>
      <c r="I59" s="154" t="s">
        <v>25</v>
      </c>
      <c r="J59" s="151" t="s">
        <v>1</v>
      </c>
      <c r="K59" s="129" t="s">
        <v>12</v>
      </c>
      <c r="L59" s="154" t="s">
        <v>25</v>
      </c>
      <c r="M59" s="151" t="s">
        <v>1</v>
      </c>
      <c r="N59" s="129" t="s">
        <v>12</v>
      </c>
      <c r="O59" s="154" t="s">
        <v>25</v>
      </c>
      <c r="P59" s="151" t="s">
        <v>1</v>
      </c>
      <c r="Q59" s="129" t="s">
        <v>12</v>
      </c>
      <c r="R59" s="154" t="s">
        <v>25</v>
      </c>
      <c r="S59" s="151" t="s">
        <v>1</v>
      </c>
      <c r="T59" s="129" t="s">
        <v>12</v>
      </c>
      <c r="U59" s="154" t="s">
        <v>25</v>
      </c>
      <c r="V59" s="151" t="s">
        <v>1</v>
      </c>
      <c r="W59" s="129" t="s">
        <v>12</v>
      </c>
      <c r="X59" s="154" t="s">
        <v>25</v>
      </c>
      <c r="Y59" s="151" t="s">
        <v>1</v>
      </c>
      <c r="Z59" s="129" t="s">
        <v>12</v>
      </c>
      <c r="AA59" s="154" t="s">
        <v>25</v>
      </c>
      <c r="AB59" s="151" t="s">
        <v>1</v>
      </c>
      <c r="AC59" s="129" t="s">
        <v>12</v>
      </c>
      <c r="AD59" s="154" t="s">
        <v>25</v>
      </c>
      <c r="AE59" s="151" t="s">
        <v>1</v>
      </c>
      <c r="AF59" s="129" t="s">
        <v>12</v>
      </c>
      <c r="AG59" s="154" t="s">
        <v>25</v>
      </c>
      <c r="AH59" s="151" t="s">
        <v>1</v>
      </c>
      <c r="AI59" s="129" t="s">
        <v>12</v>
      </c>
      <c r="AJ59" s="154" t="s">
        <v>25</v>
      </c>
      <c r="AK59" s="151" t="s">
        <v>1</v>
      </c>
      <c r="AL59" s="129" t="s">
        <v>12</v>
      </c>
      <c r="AM59" s="154" t="s">
        <v>25</v>
      </c>
      <c r="AN59" s="151" t="s">
        <v>1</v>
      </c>
      <c r="AO59" s="129" t="s">
        <v>12</v>
      </c>
      <c r="AP59" s="154" t="s">
        <v>25</v>
      </c>
      <c r="AQ59" s="364"/>
      <c r="AR59" s="366"/>
      <c r="AT59" s="155"/>
      <c r="AU59" s="155"/>
      <c r="AV59" s="155"/>
    </row>
    <row r="60" spans="1:44" ht="12" customHeight="1" thickBot="1" thickTop="1">
      <c r="A60" s="367" t="s">
        <v>91</v>
      </c>
      <c r="B60" s="368"/>
      <c r="C60" s="368"/>
      <c r="D60" s="368"/>
      <c r="E60" s="368"/>
      <c r="F60" s="368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70"/>
      <c r="AR60" s="371"/>
    </row>
    <row r="61" spans="1:44" ht="12" customHeight="1">
      <c r="A61" s="120" t="s">
        <v>14</v>
      </c>
      <c r="B61" s="156" t="s">
        <v>300</v>
      </c>
      <c r="C61" s="121" t="s">
        <v>314</v>
      </c>
      <c r="D61" s="122" t="s">
        <v>148</v>
      </c>
      <c r="E61" s="122" t="s">
        <v>149</v>
      </c>
      <c r="F61" s="123">
        <v>45</v>
      </c>
      <c r="G61" s="124"/>
      <c r="H61" s="121"/>
      <c r="I61" s="125"/>
      <c r="J61" s="124"/>
      <c r="K61" s="121"/>
      <c r="L61" s="125"/>
      <c r="M61" s="124"/>
      <c r="N61" s="121"/>
      <c r="O61" s="125"/>
      <c r="P61" s="124"/>
      <c r="Q61" s="121"/>
      <c r="R61" s="125"/>
      <c r="S61" s="124">
        <v>3</v>
      </c>
      <c r="T61" s="121">
        <v>4</v>
      </c>
      <c r="U61" s="125" t="s">
        <v>36</v>
      </c>
      <c r="V61" s="124"/>
      <c r="W61" s="121"/>
      <c r="X61" s="125"/>
      <c r="Y61" s="124"/>
      <c r="Z61" s="121"/>
      <c r="AA61" s="125"/>
      <c r="AB61" s="124"/>
      <c r="AC61" s="121"/>
      <c r="AD61" s="125"/>
      <c r="AE61" s="124"/>
      <c r="AF61" s="121"/>
      <c r="AG61" s="125"/>
      <c r="AH61" s="124"/>
      <c r="AI61" s="121"/>
      <c r="AJ61" s="125"/>
      <c r="AK61" s="188"/>
      <c r="AL61" s="189"/>
      <c r="AM61" s="265"/>
      <c r="AN61" s="188"/>
      <c r="AO61" s="189"/>
      <c r="AP61" s="265"/>
      <c r="AQ61" s="141">
        <f aca="true" t="shared" si="4" ref="AQ61:AQ76">SUM(G61,J61,M61,P61,S61,V61,Y61,AB61,AE61,AH61,AK61,AN61)*15</f>
        <v>45</v>
      </c>
      <c r="AR61" s="133">
        <f aca="true" t="shared" si="5" ref="AR61:AR76">SUM(H61,K61,N61,Q61,T61,W61,Z61,AC61,AF61,AI61,AL61,AO61)</f>
        <v>4</v>
      </c>
    </row>
    <row r="62" spans="1:44" ht="12" customHeight="1">
      <c r="A62" s="69" t="s">
        <v>15</v>
      </c>
      <c r="B62" s="139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2"/>
      <c r="AL62" s="193"/>
      <c r="AM62" s="266"/>
      <c r="AN62" s="192"/>
      <c r="AO62" s="193"/>
      <c r="AP62" s="266"/>
      <c r="AQ62" s="118">
        <f t="shared" si="4"/>
        <v>60</v>
      </c>
      <c r="AR62" s="119">
        <f t="shared" si="5"/>
        <v>6</v>
      </c>
    </row>
    <row r="63" spans="1:44" ht="12" customHeight="1">
      <c r="A63" s="69" t="s">
        <v>13</v>
      </c>
      <c r="B63" s="139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2"/>
      <c r="AL63" s="193"/>
      <c r="AM63" s="266"/>
      <c r="AN63" s="192"/>
      <c r="AO63" s="193"/>
      <c r="AP63" s="266"/>
      <c r="AQ63" s="118">
        <f t="shared" si="4"/>
        <v>45</v>
      </c>
      <c r="AR63" s="119">
        <f t="shared" si="5"/>
        <v>4</v>
      </c>
    </row>
    <row r="64" spans="1:44" ht="12" customHeight="1">
      <c r="A64" s="69" t="s">
        <v>16</v>
      </c>
      <c r="B64" s="139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2"/>
      <c r="AL64" s="193"/>
      <c r="AM64" s="266"/>
      <c r="AN64" s="192"/>
      <c r="AO64" s="193"/>
      <c r="AP64" s="266"/>
      <c r="AQ64" s="118">
        <f t="shared" si="4"/>
        <v>60</v>
      </c>
      <c r="AR64" s="119">
        <f t="shared" si="5"/>
        <v>6</v>
      </c>
    </row>
    <row r="65" spans="1:44" ht="12" customHeight="1">
      <c r="A65" s="69" t="s">
        <v>95</v>
      </c>
      <c r="B65" s="139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2"/>
      <c r="AL65" s="193"/>
      <c r="AM65" s="266"/>
      <c r="AN65" s="192"/>
      <c r="AO65" s="193"/>
      <c r="AP65" s="266"/>
      <c r="AQ65" s="118">
        <f t="shared" si="4"/>
        <v>30</v>
      </c>
      <c r="AR65" s="119">
        <f t="shared" si="5"/>
        <v>0</v>
      </c>
    </row>
    <row r="66" spans="1:44" ht="12" customHeight="1">
      <c r="A66" s="107" t="s">
        <v>110</v>
      </c>
      <c r="B66" s="139" t="s">
        <v>305</v>
      </c>
      <c r="C66" s="172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2"/>
      <c r="AL66" s="193"/>
      <c r="AM66" s="266"/>
      <c r="AN66" s="192"/>
      <c r="AO66" s="193"/>
      <c r="AP66" s="266"/>
      <c r="AQ66" s="118">
        <f t="shared" si="4"/>
        <v>60</v>
      </c>
      <c r="AR66" s="119">
        <f t="shared" si="5"/>
        <v>4</v>
      </c>
    </row>
    <row r="67" spans="1:44" ht="12" customHeight="1">
      <c r="A67" s="107" t="s">
        <v>111</v>
      </c>
      <c r="B67" s="139" t="s">
        <v>306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2"/>
      <c r="AL67" s="193"/>
      <c r="AM67" s="266"/>
      <c r="AN67" s="192"/>
      <c r="AO67" s="193"/>
      <c r="AP67" s="266"/>
      <c r="AQ67" s="118">
        <f t="shared" si="4"/>
        <v>30</v>
      </c>
      <c r="AR67" s="119">
        <f t="shared" si="5"/>
        <v>2</v>
      </c>
    </row>
    <row r="68" spans="1:44" ht="12" customHeight="1">
      <c r="A68" s="107" t="s">
        <v>112</v>
      </c>
      <c r="B68" s="139" t="s">
        <v>307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266"/>
      <c r="AN68" s="192"/>
      <c r="AO68" s="193"/>
      <c r="AP68" s="266"/>
      <c r="AQ68" s="118">
        <f t="shared" si="4"/>
        <v>30</v>
      </c>
      <c r="AR68" s="119">
        <f t="shared" si="5"/>
        <v>2</v>
      </c>
    </row>
    <row r="69" spans="1:44" ht="22.5" customHeight="1">
      <c r="A69" s="107" t="s">
        <v>66</v>
      </c>
      <c r="B69" s="139" t="s">
        <v>308</v>
      </c>
      <c r="C69" s="172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2"/>
      <c r="AL69" s="193"/>
      <c r="AM69" s="266"/>
      <c r="AN69" s="192"/>
      <c r="AO69" s="193"/>
      <c r="AP69" s="266"/>
      <c r="AQ69" s="118">
        <f t="shared" si="4"/>
        <v>60</v>
      </c>
      <c r="AR69" s="119">
        <f t="shared" si="5"/>
        <v>4</v>
      </c>
    </row>
    <row r="70" spans="1:44" ht="12" customHeight="1">
      <c r="A70" s="69" t="s">
        <v>59</v>
      </c>
      <c r="B70" s="139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2"/>
      <c r="AL70" s="193"/>
      <c r="AM70" s="266"/>
      <c r="AN70" s="192"/>
      <c r="AO70" s="193"/>
      <c r="AP70" s="266"/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96</v>
      </c>
      <c r="B71" s="139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/>
      <c r="AL71" s="193"/>
      <c r="AM71" s="266"/>
      <c r="AN71" s="192">
        <v>1</v>
      </c>
      <c r="AO71" s="193">
        <v>4</v>
      </c>
      <c r="AP71" s="266" t="s">
        <v>37</v>
      </c>
      <c r="AQ71" s="118">
        <f t="shared" si="4"/>
        <v>15</v>
      </c>
      <c r="AR71" s="119">
        <f t="shared" si="5"/>
        <v>4</v>
      </c>
    </row>
    <row r="72" spans="1:44" ht="12" customHeight="1">
      <c r="A72" s="69" t="s">
        <v>88</v>
      </c>
      <c r="B72" s="139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2"/>
      <c r="AL72" s="193"/>
      <c r="AM72" s="266"/>
      <c r="AN72" s="192"/>
      <c r="AO72" s="193"/>
      <c r="AP72" s="266"/>
      <c r="AQ72" s="118">
        <f t="shared" si="4"/>
        <v>60</v>
      </c>
      <c r="AR72" s="119">
        <f t="shared" si="5"/>
        <v>2</v>
      </c>
    </row>
    <row r="73" spans="1:44" ht="12" customHeight="1">
      <c r="A73" s="69" t="s">
        <v>67</v>
      </c>
      <c r="B73" s="139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2"/>
      <c r="AL73" s="193"/>
      <c r="AM73" s="266"/>
      <c r="AN73" s="192"/>
      <c r="AO73" s="193"/>
      <c r="AP73" s="266"/>
      <c r="AQ73" s="118">
        <f t="shared" si="4"/>
        <v>60</v>
      </c>
      <c r="AR73" s="119">
        <f t="shared" si="5"/>
        <v>2</v>
      </c>
    </row>
    <row r="74" spans="1:44" ht="12" customHeight="1">
      <c r="A74" s="69" t="s">
        <v>17</v>
      </c>
      <c r="B74" s="139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266"/>
      <c r="AN74" s="192"/>
      <c r="AO74" s="193"/>
      <c r="AP74" s="266"/>
      <c r="AQ74" s="118">
        <f t="shared" si="4"/>
        <v>15</v>
      </c>
      <c r="AR74" s="119">
        <f t="shared" si="5"/>
        <v>1</v>
      </c>
    </row>
    <row r="75" spans="1:44" ht="12" customHeight="1">
      <c r="A75" s="69" t="s">
        <v>118</v>
      </c>
      <c r="B75" s="139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266"/>
      <c r="AN75" s="192"/>
      <c r="AO75" s="193"/>
      <c r="AP75" s="266"/>
      <c r="AQ75" s="118">
        <f t="shared" si="4"/>
        <v>30</v>
      </c>
      <c r="AR75" s="119">
        <f t="shared" si="5"/>
        <v>3</v>
      </c>
    </row>
    <row r="76" spans="1:44" ht="12" customHeight="1" thickBot="1">
      <c r="A76" s="70" t="s">
        <v>117</v>
      </c>
      <c r="B76" s="158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5">
        <v>2</v>
      </c>
      <c r="AL76" s="196">
        <v>2</v>
      </c>
      <c r="AM76" s="268" t="s">
        <v>37</v>
      </c>
      <c r="AN76" s="195"/>
      <c r="AO76" s="196"/>
      <c r="AP76" s="268"/>
      <c r="AQ76" s="143">
        <f t="shared" si="4"/>
        <v>30</v>
      </c>
      <c r="AR76" s="135">
        <f t="shared" si="5"/>
        <v>2</v>
      </c>
    </row>
    <row r="77" spans="1:44" ht="12" customHeight="1" thickBot="1" thickTop="1">
      <c r="A77" s="367" t="s">
        <v>518</v>
      </c>
      <c r="B77" s="368"/>
      <c r="C77" s="368"/>
      <c r="D77" s="368"/>
      <c r="E77" s="368"/>
      <c r="F77" s="368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70"/>
      <c r="AR77" s="371"/>
    </row>
    <row r="78" spans="1:44" ht="12" customHeight="1">
      <c r="A78" s="120" t="s">
        <v>482</v>
      </c>
      <c r="B78" s="156" t="s">
        <v>486</v>
      </c>
      <c r="C78" s="122"/>
      <c r="D78" s="122" t="s">
        <v>148</v>
      </c>
      <c r="E78" s="122" t="s">
        <v>149</v>
      </c>
      <c r="F78" s="123">
        <v>45</v>
      </c>
      <c r="G78" s="124"/>
      <c r="H78" s="121"/>
      <c r="I78" s="125"/>
      <c r="J78" s="124"/>
      <c r="K78" s="121"/>
      <c r="L78" s="125"/>
      <c r="M78" s="124"/>
      <c r="N78" s="121"/>
      <c r="O78" s="125"/>
      <c r="P78" s="124"/>
      <c r="Q78" s="121"/>
      <c r="R78" s="125"/>
      <c r="S78" s="124"/>
      <c r="T78" s="121"/>
      <c r="U78" s="125"/>
      <c r="V78" s="124"/>
      <c r="W78" s="121"/>
      <c r="X78" s="125"/>
      <c r="Y78" s="124"/>
      <c r="Z78" s="121"/>
      <c r="AA78" s="125"/>
      <c r="AB78" s="124"/>
      <c r="AC78" s="121"/>
      <c r="AD78" s="125"/>
      <c r="AE78" s="124"/>
      <c r="AF78" s="121"/>
      <c r="AG78" s="125"/>
      <c r="AH78" s="124">
        <v>2</v>
      </c>
      <c r="AI78" s="121">
        <v>3</v>
      </c>
      <c r="AJ78" s="125" t="s">
        <v>37</v>
      </c>
      <c r="AK78" s="188"/>
      <c r="AL78" s="189"/>
      <c r="AM78" s="265"/>
      <c r="AN78" s="188"/>
      <c r="AO78" s="189"/>
      <c r="AP78" s="265"/>
      <c r="AQ78" s="141">
        <f>SUM(G78,J78,M78,P78,S78,V78,Y78,AB78,AE78,AH78,AK78,AN78)*15</f>
        <v>30</v>
      </c>
      <c r="AR78" s="133">
        <f>SUM(H78,K78,N78,Q78,T78,W78,Z78,AC78,AF78,AI78,AL78,AO78)</f>
        <v>3</v>
      </c>
    </row>
    <row r="79" spans="1:44" ht="12" customHeight="1">
      <c r="A79" s="69" t="s">
        <v>115</v>
      </c>
      <c r="B79" s="139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2"/>
      <c r="AL79" s="193"/>
      <c r="AM79" s="266"/>
      <c r="AN79" s="192"/>
      <c r="AO79" s="193"/>
      <c r="AP79" s="266"/>
      <c r="AQ79" s="118">
        <f>SUM(G79,J79,M79,P79,S79,V79,Y79,AB79,AE79,AH79,AK79,AN79)*15</f>
        <v>30</v>
      </c>
      <c r="AR79" s="119">
        <f>SUM(H79,K79,N79,Q79,T79,W79,Z79,AC79,AF79,AI79,AL79,AO79)</f>
        <v>3</v>
      </c>
    </row>
    <row r="80" spans="1:44" ht="12" customHeight="1">
      <c r="A80" s="69" t="s">
        <v>122</v>
      </c>
      <c r="B80" s="139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266"/>
      <c r="AN80" s="192"/>
      <c r="AO80" s="193"/>
      <c r="AP80" s="266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2" customHeight="1" thickBot="1">
      <c r="A81" s="70" t="s">
        <v>116</v>
      </c>
      <c r="B81" s="158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5"/>
      <c r="AL81" s="196"/>
      <c r="AM81" s="268"/>
      <c r="AN81" s="195"/>
      <c r="AO81" s="196"/>
      <c r="AP81" s="268"/>
      <c r="AQ81" s="143">
        <f>SUM(G81,J81,M81,P81,S81,V81,Y81,AB81,AE81,AH81,AK81,AN81)*15</f>
        <v>30</v>
      </c>
      <c r="AR81" s="135">
        <f>SUM(H81,K81,N81,Q81,T81,W81,Z81,AC81,AF81,AI81,AL81,AO81)</f>
        <v>3</v>
      </c>
    </row>
    <row r="82" spans="1:44" ht="12" customHeight="1" thickBot="1" thickTop="1">
      <c r="A82" s="367" t="s">
        <v>35</v>
      </c>
      <c r="B82" s="368"/>
      <c r="C82" s="368"/>
      <c r="D82" s="368"/>
      <c r="E82" s="368"/>
      <c r="F82" s="368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70"/>
      <c r="AR82" s="371"/>
    </row>
    <row r="83" spans="1:44" ht="12" customHeight="1" thickBot="1">
      <c r="A83" s="159" t="s">
        <v>519</v>
      </c>
      <c r="B83" s="160" t="s">
        <v>216</v>
      </c>
      <c r="C83" s="148"/>
      <c r="D83" s="149"/>
      <c r="E83" s="149"/>
      <c r="F83" s="150"/>
      <c r="G83" s="161"/>
      <c r="H83" s="148"/>
      <c r="I83" s="162"/>
      <c r="J83" s="161"/>
      <c r="K83" s="148"/>
      <c r="L83" s="162"/>
      <c r="M83" s="161"/>
      <c r="N83" s="148"/>
      <c r="O83" s="162"/>
      <c r="P83" s="161"/>
      <c r="Q83" s="148"/>
      <c r="R83" s="162"/>
      <c r="S83" s="161"/>
      <c r="T83" s="148"/>
      <c r="U83" s="162"/>
      <c r="V83" s="161"/>
      <c r="W83" s="148"/>
      <c r="X83" s="162"/>
      <c r="Y83" s="161"/>
      <c r="Z83" s="148"/>
      <c r="AA83" s="162"/>
      <c r="AB83" s="161"/>
      <c r="AC83" s="148"/>
      <c r="AD83" s="162"/>
      <c r="AE83" s="161"/>
      <c r="AF83" s="148">
        <v>3</v>
      </c>
      <c r="AG83" s="162"/>
      <c r="AH83" s="161"/>
      <c r="AI83" s="148"/>
      <c r="AJ83" s="162"/>
      <c r="AK83" s="220"/>
      <c r="AL83" s="221"/>
      <c r="AM83" s="270"/>
      <c r="AN83" s="220"/>
      <c r="AO83" s="221"/>
      <c r="AP83" s="270"/>
      <c r="AQ83" s="163"/>
      <c r="AR83" s="152">
        <f>SUM(H83,K83,N83,Q83,T83,W83,Z83,AC83,AF83,AI83,AL83,AO83)</f>
        <v>3</v>
      </c>
    </row>
    <row r="84" spans="1:44" ht="12" customHeight="1" thickBot="1" thickTop="1">
      <c r="A84" s="379" t="s">
        <v>19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1"/>
    </row>
    <row r="85" spans="1:44" ht="12" customHeight="1">
      <c r="A85" s="173" t="s">
        <v>89</v>
      </c>
      <c r="B85" s="174" t="s">
        <v>319</v>
      </c>
      <c r="C85" s="126" t="s">
        <v>191</v>
      </c>
      <c r="D85" s="175" t="s">
        <v>147</v>
      </c>
      <c r="E85" s="175" t="s">
        <v>37</v>
      </c>
      <c r="F85" s="176" t="s">
        <v>156</v>
      </c>
      <c r="G85" s="127"/>
      <c r="H85" s="126"/>
      <c r="I85" s="128"/>
      <c r="J85" s="127"/>
      <c r="K85" s="126"/>
      <c r="L85" s="128"/>
      <c r="M85" s="127"/>
      <c r="N85" s="126"/>
      <c r="O85" s="128"/>
      <c r="P85" s="127"/>
      <c r="Q85" s="126"/>
      <c r="R85" s="128"/>
      <c r="S85" s="127"/>
      <c r="T85" s="126"/>
      <c r="U85" s="128"/>
      <c r="V85" s="127"/>
      <c r="W85" s="126"/>
      <c r="X85" s="128"/>
      <c r="Y85" s="127"/>
      <c r="Z85" s="126"/>
      <c r="AA85" s="128"/>
      <c r="AB85" s="127"/>
      <c r="AC85" s="126"/>
      <c r="AD85" s="128"/>
      <c r="AE85" s="127"/>
      <c r="AF85" s="126"/>
      <c r="AG85" s="128"/>
      <c r="AH85" s="127"/>
      <c r="AI85" s="126"/>
      <c r="AJ85" s="128"/>
      <c r="AK85" s="199">
        <v>5</v>
      </c>
      <c r="AL85" s="200">
        <v>5</v>
      </c>
      <c r="AM85" s="267" t="s">
        <v>37</v>
      </c>
      <c r="AN85" s="199"/>
      <c r="AO85" s="200"/>
      <c r="AP85" s="267"/>
      <c r="AQ85" s="142">
        <f aca="true" t="shared" si="6" ref="AQ85:AQ93">SUM(G85,J85,M85,P85,S85,V85,Y85,AB85,AE85,AH85,AK85,AN85)*15</f>
        <v>75</v>
      </c>
      <c r="AR85" s="134">
        <f aca="true" t="shared" si="7" ref="AR85:AR93">SUM(H85,K85,N85,Q85,T85,W85,Z85,AC85,AF85,AI85,AL85,AO85)</f>
        <v>5</v>
      </c>
    </row>
    <row r="86" spans="1:44" ht="12" customHeight="1">
      <c r="A86" s="173" t="s">
        <v>90</v>
      </c>
      <c r="B86" s="174" t="s">
        <v>320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/>
      <c r="AL86" s="200"/>
      <c r="AM86" s="267"/>
      <c r="AN86" s="199">
        <v>5</v>
      </c>
      <c r="AO86" s="200">
        <v>5</v>
      </c>
      <c r="AP86" s="267" t="s">
        <v>37</v>
      </c>
      <c r="AQ86" s="142">
        <f t="shared" si="6"/>
        <v>75</v>
      </c>
      <c r="AR86" s="134">
        <f t="shared" si="7"/>
        <v>5</v>
      </c>
    </row>
    <row r="87" spans="1:44" ht="22.5" customHeight="1">
      <c r="A87" s="173" t="s">
        <v>68</v>
      </c>
      <c r="B87" s="174" t="s">
        <v>321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>
        <v>5</v>
      </c>
      <c r="AL87" s="200">
        <v>5</v>
      </c>
      <c r="AM87" s="267" t="s">
        <v>37</v>
      </c>
      <c r="AN87" s="199"/>
      <c r="AO87" s="200"/>
      <c r="AP87" s="267"/>
      <c r="AQ87" s="142">
        <f t="shared" si="6"/>
        <v>75</v>
      </c>
      <c r="AR87" s="134">
        <f t="shared" si="7"/>
        <v>5</v>
      </c>
    </row>
    <row r="88" spans="1:44" ht="12.75" customHeight="1">
      <c r="A88" s="173" t="s">
        <v>65</v>
      </c>
      <c r="B88" s="174" t="s">
        <v>322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/>
      <c r="AL88" s="200"/>
      <c r="AM88" s="267"/>
      <c r="AN88" s="199">
        <v>5</v>
      </c>
      <c r="AO88" s="200">
        <v>5</v>
      </c>
      <c r="AP88" s="267" t="s">
        <v>37</v>
      </c>
      <c r="AQ88" s="142">
        <f t="shared" si="6"/>
        <v>75</v>
      </c>
      <c r="AR88" s="134">
        <f t="shared" si="7"/>
        <v>5</v>
      </c>
    </row>
    <row r="89" spans="1:44" ht="12" customHeight="1">
      <c r="A89" s="69" t="s">
        <v>27</v>
      </c>
      <c r="B89" s="139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2">
        <v>1</v>
      </c>
      <c r="AL89" s="193">
        <v>2</v>
      </c>
      <c r="AM89" s="266" t="s">
        <v>37</v>
      </c>
      <c r="AN89" s="192">
        <v>1</v>
      </c>
      <c r="AO89" s="193">
        <v>2</v>
      </c>
      <c r="AP89" s="266" t="s">
        <v>37</v>
      </c>
      <c r="AQ89" s="118">
        <f t="shared" si="6"/>
        <v>30</v>
      </c>
      <c r="AR89" s="119">
        <f t="shared" si="7"/>
        <v>4</v>
      </c>
    </row>
    <row r="90" spans="1:44" ht="12" customHeight="1">
      <c r="A90" s="69" t="s">
        <v>28</v>
      </c>
      <c r="B90" s="139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4</v>
      </c>
      <c r="AM90" s="266" t="s">
        <v>37</v>
      </c>
      <c r="AN90" s="192">
        <v>1</v>
      </c>
      <c r="AO90" s="193">
        <v>4</v>
      </c>
      <c r="AP90" s="266" t="s">
        <v>37</v>
      </c>
      <c r="AQ90" s="118">
        <f t="shared" si="6"/>
        <v>30</v>
      </c>
      <c r="AR90" s="119">
        <f t="shared" si="7"/>
        <v>8</v>
      </c>
    </row>
    <row r="91" spans="1:44" ht="12" customHeight="1">
      <c r="A91" s="69" t="s">
        <v>29</v>
      </c>
      <c r="B91" s="139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2</v>
      </c>
      <c r="AM91" s="266" t="s">
        <v>37</v>
      </c>
      <c r="AN91" s="192">
        <v>1</v>
      </c>
      <c r="AO91" s="193">
        <v>3</v>
      </c>
      <c r="AP91" s="266" t="s">
        <v>37</v>
      </c>
      <c r="AQ91" s="118">
        <f t="shared" si="6"/>
        <v>30</v>
      </c>
      <c r="AR91" s="119">
        <f t="shared" si="7"/>
        <v>5</v>
      </c>
    </row>
    <row r="92" spans="1:44" ht="12" customHeight="1" thickBot="1">
      <c r="A92" s="75" t="s">
        <v>30</v>
      </c>
      <c r="B92" s="177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8">
        <v>1</v>
      </c>
      <c r="AL92" s="209">
        <v>3</v>
      </c>
      <c r="AM92" s="269" t="s">
        <v>37</v>
      </c>
      <c r="AN92" s="208"/>
      <c r="AO92" s="209"/>
      <c r="AP92" s="269"/>
      <c r="AQ92" s="143">
        <f t="shared" si="6"/>
        <v>15</v>
      </c>
      <c r="AR92" s="135">
        <f t="shared" si="7"/>
        <v>3</v>
      </c>
    </row>
    <row r="93" spans="1:44" ht="12" customHeight="1" thickBot="1">
      <c r="A93" s="178" t="s">
        <v>20</v>
      </c>
      <c r="B93" s="160" t="s">
        <v>327</v>
      </c>
      <c r="C93" s="148"/>
      <c r="D93" s="149"/>
      <c r="E93" s="149" t="s">
        <v>151</v>
      </c>
      <c r="F93" s="150"/>
      <c r="G93" s="161"/>
      <c r="H93" s="148"/>
      <c r="I93" s="162"/>
      <c r="J93" s="161"/>
      <c r="K93" s="148"/>
      <c r="L93" s="162"/>
      <c r="M93" s="161"/>
      <c r="N93" s="148"/>
      <c r="O93" s="162"/>
      <c r="P93" s="161"/>
      <c r="Q93" s="148"/>
      <c r="R93" s="162"/>
      <c r="S93" s="161"/>
      <c r="T93" s="148"/>
      <c r="U93" s="162"/>
      <c r="V93" s="161"/>
      <c r="W93" s="148"/>
      <c r="X93" s="162"/>
      <c r="Y93" s="161"/>
      <c r="Z93" s="148"/>
      <c r="AA93" s="162"/>
      <c r="AB93" s="161"/>
      <c r="AC93" s="148"/>
      <c r="AD93" s="162"/>
      <c r="AE93" s="161"/>
      <c r="AF93" s="148"/>
      <c r="AG93" s="162"/>
      <c r="AH93" s="161"/>
      <c r="AI93" s="148"/>
      <c r="AJ93" s="162"/>
      <c r="AK93" s="220">
        <v>0</v>
      </c>
      <c r="AL93" s="221">
        <v>2</v>
      </c>
      <c r="AM93" s="270" t="s">
        <v>37</v>
      </c>
      <c r="AN93" s="220">
        <v>0</v>
      </c>
      <c r="AO93" s="221">
        <v>2</v>
      </c>
      <c r="AP93" s="270" t="s">
        <v>37</v>
      </c>
      <c r="AQ93" s="163">
        <f t="shared" si="6"/>
        <v>0</v>
      </c>
      <c r="AR93" s="152">
        <f t="shared" si="7"/>
        <v>4</v>
      </c>
    </row>
    <row r="94" spans="1:44" ht="12" customHeight="1" thickBot="1" thickTop="1">
      <c r="A94" s="382" t="s">
        <v>21</v>
      </c>
      <c r="B94" s="383"/>
      <c r="C94" s="383"/>
      <c r="D94" s="383"/>
      <c r="E94" s="383"/>
      <c r="F94" s="384"/>
      <c r="G94" s="179">
        <f>SUM(G61:G76,G78,G83,G85:G93)</f>
        <v>1</v>
      </c>
      <c r="H94" s="180">
        <f>SUM(H61:H76,H78,H83,H85:H93)</f>
        <v>0</v>
      </c>
      <c r="I94" s="181"/>
      <c r="J94" s="179">
        <f>SUM(J61:J76,J78,J83,J85:J93)</f>
        <v>1</v>
      </c>
      <c r="K94" s="180">
        <f>SUM(K61:K76,K78,K83,K85:K93)</f>
        <v>0</v>
      </c>
      <c r="L94" s="181"/>
      <c r="M94" s="179">
        <f>SUM(M61:M76,M78,M83,M85:M93)</f>
        <v>0</v>
      </c>
      <c r="N94" s="180">
        <f>SUM(N61:N76,N78,N83,N85:N93)</f>
        <v>0</v>
      </c>
      <c r="O94" s="181"/>
      <c r="P94" s="179">
        <f>SUM(P61:P76,P78,P83,P85:P93)</f>
        <v>3</v>
      </c>
      <c r="Q94" s="180">
        <f>SUM(Q61:Q76,Q78,Q83,Q85:Q93)</f>
        <v>4</v>
      </c>
      <c r="R94" s="181"/>
      <c r="S94" s="179">
        <f>SUM(S61:S76,S78,S83,S85:S93)</f>
        <v>3</v>
      </c>
      <c r="T94" s="180">
        <f>SUM(T61:T76,T78,T83,T85:T93)</f>
        <v>4</v>
      </c>
      <c r="U94" s="181"/>
      <c r="V94" s="179">
        <f>SUM(V61:V76,V78,V83,V85:V93)</f>
        <v>3</v>
      </c>
      <c r="W94" s="180">
        <f>SUM(W61:W76,W78,W83,W85:W93)</f>
        <v>4</v>
      </c>
      <c r="X94" s="181"/>
      <c r="Y94" s="179">
        <f>SUM(Y61:Y76,Y78,Y83,Y85:Y93)</f>
        <v>8</v>
      </c>
      <c r="Z94" s="180">
        <f>SUM(Z61:Z76,Z78,Z83,Z85:Z93)</f>
        <v>9</v>
      </c>
      <c r="AA94" s="181"/>
      <c r="AB94" s="179">
        <f>SUM(AB61:AB76,AB78,AB83,AB85:AB93)</f>
        <v>8</v>
      </c>
      <c r="AC94" s="180">
        <f>SUM(AC61:AC76,AC78,AC83,AC85:AC93)</f>
        <v>9</v>
      </c>
      <c r="AD94" s="181"/>
      <c r="AE94" s="179">
        <f>SUM(AE61:AE76,AE78,AE83,AE85:AE93)</f>
        <v>8</v>
      </c>
      <c r="AF94" s="180">
        <f>SUM(AF61:AF76,AF78,AF83,AF85:AF93)</f>
        <v>12</v>
      </c>
      <c r="AG94" s="181"/>
      <c r="AH94" s="179">
        <f>SUM(AH61:AH76,AH78,AH83,AH85:AH93)</f>
        <v>8</v>
      </c>
      <c r="AI94" s="180">
        <f>SUM(AI61:AI76,AI78,AI83,AI85:AI93)</f>
        <v>8</v>
      </c>
      <c r="AJ94" s="181"/>
      <c r="AK94" s="283">
        <f>SUM(AK61:AK76,AK78,AK83,AK85:AK93)</f>
        <v>16</v>
      </c>
      <c r="AL94" s="284">
        <f>SUM(AL61:AL76,AL78,AL83,AL85:AL93)</f>
        <v>25</v>
      </c>
      <c r="AM94" s="285"/>
      <c r="AN94" s="286">
        <f>SUM(AN61:AN76,AN78,AN83,AN85:AN93)</f>
        <v>14</v>
      </c>
      <c r="AO94" s="284">
        <f>SUM(AO61:AO76,AO78,AO83,AO85:AO93)</f>
        <v>25</v>
      </c>
      <c r="AP94" s="285"/>
      <c r="AQ94" s="182">
        <f>SUM(AQ61:AQ76,AQ78,AQ83,AQ85:AQ93)</f>
        <v>1095</v>
      </c>
      <c r="AR94" s="146">
        <f>SUM(AR61:AR76,AR78,AR83,AR85:AR93)</f>
        <v>100</v>
      </c>
    </row>
    <row r="95" spans="1:44" ht="12" customHeight="1" thickBot="1" thickTop="1">
      <c r="A95" s="385" t="s">
        <v>34</v>
      </c>
      <c r="B95" s="386"/>
      <c r="C95" s="386"/>
      <c r="D95" s="386"/>
      <c r="E95" s="386"/>
      <c r="F95" s="393"/>
      <c r="G95" s="182">
        <f>SUM(G55,G94)</f>
        <v>31.5</v>
      </c>
      <c r="H95" s="180">
        <f>SUM(H55,H94)</f>
        <v>31</v>
      </c>
      <c r="I95" s="181"/>
      <c r="J95" s="179">
        <f>SUM(J55,J94)</f>
        <v>30.5</v>
      </c>
      <c r="K95" s="180">
        <f>SUM(K55,K94)</f>
        <v>30</v>
      </c>
      <c r="L95" s="181"/>
      <c r="M95" s="179">
        <f>SUM(M55,M94)</f>
        <v>32.5</v>
      </c>
      <c r="N95" s="180">
        <f>SUM(N55,N94)</f>
        <v>30</v>
      </c>
      <c r="O95" s="181"/>
      <c r="P95" s="179">
        <f>SUM(P55,P94)</f>
        <v>33.5</v>
      </c>
      <c r="Q95" s="180">
        <f>SUM(Q55,Q94)</f>
        <v>31</v>
      </c>
      <c r="R95" s="181"/>
      <c r="S95" s="179">
        <f>SUM(S55,S94)</f>
        <v>30</v>
      </c>
      <c r="T95" s="180">
        <f>SUM(T55,T94)</f>
        <v>31</v>
      </c>
      <c r="U95" s="181"/>
      <c r="V95" s="179">
        <f>SUM(V55,V94)</f>
        <v>30</v>
      </c>
      <c r="W95" s="180">
        <f>SUM(W55,W94)</f>
        <v>31</v>
      </c>
      <c r="X95" s="181"/>
      <c r="Y95" s="179">
        <f>SUM(Y55,Y94)</f>
        <v>30</v>
      </c>
      <c r="Z95" s="180">
        <f>SUM(Z55,Z94)</f>
        <v>29</v>
      </c>
      <c r="AA95" s="181"/>
      <c r="AB95" s="179">
        <f>SUM(AB55,AB94)</f>
        <v>29</v>
      </c>
      <c r="AC95" s="180">
        <f>SUM(AC55,AC94)</f>
        <v>31</v>
      </c>
      <c r="AD95" s="181"/>
      <c r="AE95" s="179">
        <f>SUM(AE55,AE94)</f>
        <v>22</v>
      </c>
      <c r="AF95" s="180">
        <f>SUM(AF55,AF94)</f>
        <v>30</v>
      </c>
      <c r="AG95" s="181"/>
      <c r="AH95" s="179">
        <f>SUM(AH55,AH94)</f>
        <v>21</v>
      </c>
      <c r="AI95" s="180">
        <f>SUM(AI55,AI94)</f>
        <v>28</v>
      </c>
      <c r="AJ95" s="181"/>
      <c r="AK95" s="283">
        <f>SUM(AK55,AK94)</f>
        <v>16</v>
      </c>
      <c r="AL95" s="284">
        <f>SUM(AL55,AL94)</f>
        <v>29</v>
      </c>
      <c r="AM95" s="285"/>
      <c r="AN95" s="286">
        <f>SUM(AN55,AN94)</f>
        <v>14</v>
      </c>
      <c r="AO95" s="284">
        <f>SUM(AO55,AO94)</f>
        <v>29</v>
      </c>
      <c r="AP95" s="285"/>
      <c r="AQ95" s="248">
        <f>SUM(AQ55,AQ94)</f>
        <v>4800</v>
      </c>
      <c r="AR95" s="146">
        <f>SUM(AR55,AR94)</f>
        <v>360</v>
      </c>
    </row>
    <row r="96" ht="12" thickTop="1">
      <c r="A96" s="255"/>
    </row>
    <row r="97" ht="12">
      <c r="A97" s="185" t="s">
        <v>473</v>
      </c>
    </row>
    <row r="99" spans="1:44" ht="12">
      <c r="A99" s="106" t="s">
        <v>158</v>
      </c>
      <c r="B99" s="237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  <row r="100" spans="1:44" ht="12">
      <c r="A100" s="106" t="s">
        <v>185</v>
      </c>
      <c r="B100" s="237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06" t="s">
        <v>186</v>
      </c>
      <c r="B101" s="237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06" t="s">
        <v>187</v>
      </c>
      <c r="B102" s="237"/>
      <c r="C102" s="10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06"/>
      <c r="B103" s="237"/>
      <c r="C103" s="10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86" t="s">
        <v>159</v>
      </c>
      <c r="B104" s="237"/>
      <c r="C104" s="10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06" t="s">
        <v>160</v>
      </c>
      <c r="B105" s="237"/>
      <c r="C105" s="104"/>
      <c r="D105" s="106" t="s">
        <v>161</v>
      </c>
      <c r="E105" s="106"/>
      <c r="F105" s="106"/>
      <c r="G105" s="106" t="s">
        <v>162</v>
      </c>
      <c r="H105" s="106"/>
      <c r="I105" s="106"/>
      <c r="J105" s="106"/>
      <c r="K105" s="106"/>
      <c r="L105" s="106"/>
      <c r="M105" s="106" t="s">
        <v>163</v>
      </c>
      <c r="N105" s="106"/>
      <c r="O105" s="106"/>
      <c r="P105" s="106"/>
      <c r="Q105" s="106"/>
      <c r="R105" s="104"/>
      <c r="S105" s="106"/>
      <c r="T105" s="10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06" t="s">
        <v>164</v>
      </c>
      <c r="B106" s="237"/>
      <c r="C106" s="104"/>
      <c r="D106" s="106" t="s">
        <v>165</v>
      </c>
      <c r="E106" s="106"/>
      <c r="F106" s="106"/>
      <c r="G106" s="106" t="s">
        <v>166</v>
      </c>
      <c r="H106" s="106"/>
      <c r="I106" s="106"/>
      <c r="J106" s="106"/>
      <c r="K106" s="106"/>
      <c r="L106" s="106"/>
      <c r="M106" s="106" t="s">
        <v>167</v>
      </c>
      <c r="N106" s="106"/>
      <c r="O106" s="106"/>
      <c r="P106" s="106"/>
      <c r="Q106" s="106"/>
      <c r="R106" s="104"/>
      <c r="S106" s="106"/>
      <c r="T106" s="10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06" t="s">
        <v>168</v>
      </c>
      <c r="B107" s="237"/>
      <c r="C107" s="104"/>
      <c r="D107" s="106" t="s">
        <v>169</v>
      </c>
      <c r="E107" s="106"/>
      <c r="F107" s="106"/>
      <c r="G107" s="106" t="s">
        <v>170</v>
      </c>
      <c r="H107" s="106"/>
      <c r="I107" s="106"/>
      <c r="J107" s="106"/>
      <c r="K107" s="106"/>
      <c r="L107" s="106"/>
      <c r="M107" s="106" t="s">
        <v>171</v>
      </c>
      <c r="N107" s="106"/>
      <c r="O107" s="106"/>
      <c r="P107" s="106"/>
      <c r="Q107" s="106"/>
      <c r="R107" s="104"/>
      <c r="S107" s="106"/>
      <c r="T107" s="10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06" t="s">
        <v>172</v>
      </c>
      <c r="B108" s="237"/>
      <c r="C108" s="104"/>
      <c r="D108" s="106"/>
      <c r="E108" s="106"/>
      <c r="F108" s="106"/>
      <c r="G108" s="106" t="s">
        <v>173</v>
      </c>
      <c r="H108" s="106"/>
      <c r="I108" s="106"/>
      <c r="J108" s="106"/>
      <c r="K108" s="106"/>
      <c r="L108" s="106"/>
      <c r="M108" s="106" t="s">
        <v>190</v>
      </c>
      <c r="N108" s="106"/>
      <c r="O108" s="106"/>
      <c r="P108" s="106"/>
      <c r="Q108" s="106"/>
      <c r="R108" s="104"/>
      <c r="S108" s="106"/>
      <c r="T108" s="10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06" t="s">
        <v>174</v>
      </c>
      <c r="B109" s="237"/>
      <c r="C109" s="104"/>
      <c r="D109" s="106"/>
      <c r="E109" s="106"/>
      <c r="F109" s="106"/>
      <c r="G109" s="106" t="s">
        <v>175</v>
      </c>
      <c r="H109" s="106"/>
      <c r="I109" s="106"/>
      <c r="J109" s="106"/>
      <c r="K109" s="106"/>
      <c r="L109" s="106"/>
      <c r="M109" s="337" t="s">
        <v>534</v>
      </c>
      <c r="N109" s="102"/>
      <c r="O109" s="102"/>
      <c r="P109" s="102"/>
      <c r="Q109" s="103"/>
      <c r="R109" s="104"/>
      <c r="S109" s="106"/>
      <c r="T109" s="10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06" t="s">
        <v>176</v>
      </c>
      <c r="B110" s="237"/>
      <c r="C110" s="104"/>
      <c r="D110" s="106"/>
      <c r="E110" s="106"/>
      <c r="F110" s="106"/>
      <c r="G110" s="106"/>
      <c r="H110" s="106"/>
      <c r="I110" s="106"/>
      <c r="J110" s="106"/>
      <c r="K110" s="106"/>
      <c r="L110" s="106"/>
      <c r="M110" s="337" t="s">
        <v>537</v>
      </c>
      <c r="N110" s="102"/>
      <c r="O110" s="102"/>
      <c r="P110" s="102"/>
      <c r="Q110" s="103"/>
      <c r="R110" s="104"/>
      <c r="S110" s="106"/>
      <c r="T110" s="10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06" t="s">
        <v>192</v>
      </c>
      <c r="B111" s="237"/>
      <c r="C111" s="10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4"/>
      <c r="S111" s="106"/>
      <c r="T111" s="10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06"/>
      <c r="B112" s="237"/>
      <c r="C112" s="10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86" t="s">
        <v>177</v>
      </c>
      <c r="B113" s="237"/>
      <c r="C113" s="10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4"/>
      <c r="T113" s="10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06" t="s">
        <v>183</v>
      </c>
      <c r="B114" s="237"/>
      <c r="C114" s="10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178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179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28" ht="12">
      <c r="A117" s="106" t="s">
        <v>520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</row>
    <row r="118" spans="1:28" ht="12">
      <c r="A118" s="106" t="s">
        <v>521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522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4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44" ht="12">
      <c r="A120" s="106" t="s">
        <v>523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Q120" s="147"/>
      <c r="AR120" s="147"/>
    </row>
  </sheetData>
  <sheetProtection password="CEBE" sheet="1"/>
  <mergeCells count="74">
    <mergeCell ref="A82:F82"/>
    <mergeCell ref="G82:AP82"/>
    <mergeCell ref="AQ82:AR82"/>
    <mergeCell ref="A84:AR84"/>
    <mergeCell ref="A94:F94"/>
    <mergeCell ref="A95:F95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V12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00390625" style="184" customWidth="1"/>
    <col min="4" max="4" width="5.57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5.140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38" t="s">
        <v>526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.75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5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87"/>
      <c r="AU5" s="187"/>
      <c r="AV5" s="187"/>
    </row>
    <row r="6" spans="1:48" ht="12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.75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483</v>
      </c>
      <c r="B18" s="158" t="s">
        <v>494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268"/>
      <c r="AN18" s="195"/>
      <c r="AO18" s="196"/>
      <c r="AP18" s="268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268"/>
      <c r="AN19" s="195"/>
      <c r="AO19" s="196"/>
      <c r="AP19" s="268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268"/>
      <c r="AN21" s="195"/>
      <c r="AO21" s="196"/>
      <c r="AP21" s="268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268"/>
      <c r="AN22" s="195"/>
      <c r="AO22" s="196"/>
      <c r="AP22" s="268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268"/>
      <c r="AN28" s="195"/>
      <c r="AO28" s="196"/>
      <c r="AP28" s="268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493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266"/>
      <c r="AN29" s="192"/>
      <c r="AO29" s="193"/>
      <c r="AP29" s="266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268"/>
      <c r="AN30" s="195"/>
      <c r="AO30" s="196"/>
      <c r="AP30" s="268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268"/>
      <c r="AN32" s="195"/>
      <c r="AO32" s="196"/>
      <c r="AP32" s="268"/>
      <c r="AQ32" s="143">
        <f t="shared" si="1"/>
        <v>90</v>
      </c>
      <c r="AR32" s="135">
        <f t="shared" si="2"/>
        <v>6</v>
      </c>
    </row>
    <row r="33" spans="1:44" ht="12" thickBot="1">
      <c r="A33" s="70" t="s">
        <v>132</v>
      </c>
      <c r="B33" s="158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5"/>
      <c r="AL33" s="196"/>
      <c r="AM33" s="268"/>
      <c r="AN33" s="195"/>
      <c r="AO33" s="196"/>
      <c r="AP33" s="268"/>
      <c r="AQ33" s="143">
        <f t="shared" si="1"/>
        <v>0</v>
      </c>
      <c r="AR33" s="135">
        <f t="shared" si="2"/>
        <v>1</v>
      </c>
    </row>
    <row r="34" spans="1:44" ht="12.75" thickBot="1" thickTop="1">
      <c r="A34" s="367" t="s">
        <v>527</v>
      </c>
      <c r="B34" s="368"/>
      <c r="C34" s="368"/>
      <c r="D34" s="368"/>
      <c r="E34" s="368"/>
      <c r="F34" s="368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70"/>
      <c r="AR34" s="371"/>
    </row>
    <row r="35" spans="1:44" ht="11.25">
      <c r="A35" s="120" t="s">
        <v>50</v>
      </c>
      <c r="B35" s="156" t="s">
        <v>504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1</v>
      </c>
      <c r="N35" s="121">
        <v>2</v>
      </c>
      <c r="O35" s="125" t="s">
        <v>37</v>
      </c>
      <c r="P35" s="124">
        <v>1</v>
      </c>
      <c r="Q35" s="121">
        <v>2</v>
      </c>
      <c r="R35" s="125" t="s">
        <v>36</v>
      </c>
      <c r="S35" s="124">
        <v>1</v>
      </c>
      <c r="T35" s="121">
        <v>2</v>
      </c>
      <c r="U35" s="125" t="s">
        <v>37</v>
      </c>
      <c r="V35" s="124">
        <v>1</v>
      </c>
      <c r="W35" s="121">
        <v>2</v>
      </c>
      <c r="X35" s="125" t="s">
        <v>36</v>
      </c>
      <c r="Y35" s="124">
        <v>0.5</v>
      </c>
      <c r="Z35" s="121">
        <v>2</v>
      </c>
      <c r="AA35" s="125" t="s">
        <v>37</v>
      </c>
      <c r="AB35" s="124">
        <v>0.5</v>
      </c>
      <c r="AC35" s="121">
        <v>2</v>
      </c>
      <c r="AD35" s="125" t="s">
        <v>36</v>
      </c>
      <c r="AE35" s="124">
        <v>0.5</v>
      </c>
      <c r="AF35" s="121">
        <v>2</v>
      </c>
      <c r="AG35" s="125" t="s">
        <v>37</v>
      </c>
      <c r="AH35" s="124">
        <v>0.5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120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495</v>
      </c>
      <c r="C36" s="126" t="s">
        <v>512</v>
      </c>
      <c r="D36" s="175" t="s">
        <v>147</v>
      </c>
      <c r="E36" s="175" t="s">
        <v>37</v>
      </c>
      <c r="F36" s="176">
        <v>60</v>
      </c>
      <c r="H36" s="330"/>
      <c r="I36" s="331"/>
      <c r="J36" s="332"/>
      <c r="K36" s="331"/>
      <c r="L36" s="333"/>
      <c r="N36" s="331"/>
      <c r="O36" s="333"/>
      <c r="P36" s="127">
        <v>0.5</v>
      </c>
      <c r="Q36" s="126">
        <v>2</v>
      </c>
      <c r="R36" s="128" t="s">
        <v>37</v>
      </c>
      <c r="S36" s="127">
        <v>0.5</v>
      </c>
      <c r="T36" s="126">
        <v>2</v>
      </c>
      <c r="U36" s="128" t="s">
        <v>37</v>
      </c>
      <c r="V36" s="127">
        <v>0.5</v>
      </c>
      <c r="W36" s="126">
        <v>2</v>
      </c>
      <c r="X36" s="128" t="s">
        <v>37</v>
      </c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>SUM(G18,J18,M18,P36,S36,V36,Y36,AB36,AE36,AH36,AK36,AN36)*15</f>
        <v>45</v>
      </c>
      <c r="AR36" s="134">
        <f>SUM(H36,K36,N36,Q36,T36,W36,Z36,AC36,AF36,AI36,AL36,AO36)</f>
        <v>6</v>
      </c>
    </row>
    <row r="37" spans="1:44" ht="11.25">
      <c r="A37" s="131" t="s">
        <v>135</v>
      </c>
      <c r="B37" s="132" t="s">
        <v>496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4"/>
      <c r="AI37" s="245"/>
      <c r="AJ37" s="246"/>
      <c r="AK37" s="192"/>
      <c r="AL37" s="193"/>
      <c r="AM37" s="266"/>
      <c r="AN37" s="192"/>
      <c r="AO37" s="193"/>
      <c r="AP37" s="266"/>
      <c r="AQ37" s="118">
        <f>SUM(G37,J37,M37,P37,S37,V37,Y37,AB37,AE37,AH37,AK37,AN37)*15</f>
        <v>15</v>
      </c>
      <c r="AR37" s="119">
        <f>SUM(H37,K37,N37,Q37,T37,W37,Z37,AC37,AF37,AI37,AL37,AO37)</f>
        <v>1</v>
      </c>
    </row>
    <row r="38" spans="1:44" ht="11.25">
      <c r="A38" s="69" t="s">
        <v>70</v>
      </c>
      <c r="B38" s="139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2"/>
      <c r="AL38" s="193"/>
      <c r="AM38" s="266"/>
      <c r="AN38" s="192"/>
      <c r="AO38" s="193"/>
      <c r="AP38" s="266"/>
      <c r="AQ38" s="118">
        <f>SUM(G38,J38,M38,P38,S38,V38,Y38,AB38,AE38,AH38,AK38,AN38)*15</f>
        <v>60</v>
      </c>
      <c r="AR38" s="119">
        <f aca="true" t="shared" si="3" ref="AR38:AR48">SUM(H38,K38,N38,Q38,T38,W38,Z38,AC38,AF38,AI38,AL38,AO38)</f>
        <v>4</v>
      </c>
    </row>
    <row r="39" spans="1:44" ht="11.25">
      <c r="A39" s="173" t="s">
        <v>75</v>
      </c>
      <c r="B39" s="174" t="s">
        <v>281</v>
      </c>
      <c r="C39" s="126"/>
      <c r="D39" s="175" t="s">
        <v>148</v>
      </c>
      <c r="E39" s="175" t="s">
        <v>150</v>
      </c>
      <c r="F39" s="176">
        <v>45</v>
      </c>
      <c r="G39" s="198">
        <v>2</v>
      </c>
      <c r="H39" s="129">
        <v>1</v>
      </c>
      <c r="I39" s="130" t="s">
        <v>36</v>
      </c>
      <c r="J39" s="198">
        <v>2</v>
      </c>
      <c r="K39" s="129">
        <v>1</v>
      </c>
      <c r="L39" s="130" t="s">
        <v>36</v>
      </c>
      <c r="M39" s="198">
        <v>2</v>
      </c>
      <c r="N39" s="129">
        <v>1</v>
      </c>
      <c r="O39" s="130" t="s">
        <v>36</v>
      </c>
      <c r="P39" s="198">
        <v>2</v>
      </c>
      <c r="Q39" s="129">
        <v>1</v>
      </c>
      <c r="R39" s="130" t="s">
        <v>36</v>
      </c>
      <c r="S39" s="198">
        <v>2</v>
      </c>
      <c r="T39" s="129">
        <v>1</v>
      </c>
      <c r="U39" s="130" t="s">
        <v>36</v>
      </c>
      <c r="V39" s="198">
        <v>2</v>
      </c>
      <c r="W39" s="129">
        <v>1</v>
      </c>
      <c r="X39" s="130" t="s">
        <v>37</v>
      </c>
      <c r="Y39" s="127"/>
      <c r="Z39" s="126"/>
      <c r="AA39" s="128"/>
      <c r="AB39" s="127"/>
      <c r="AC39" s="126"/>
      <c r="AD39" s="128"/>
      <c r="AE39" s="127"/>
      <c r="AF39" s="126"/>
      <c r="AG39" s="128"/>
      <c r="AH39" s="127"/>
      <c r="AI39" s="126"/>
      <c r="AJ39" s="128"/>
      <c r="AK39" s="199"/>
      <c r="AL39" s="200"/>
      <c r="AM39" s="267"/>
      <c r="AN39" s="199"/>
      <c r="AO39" s="200"/>
      <c r="AP39" s="267"/>
      <c r="AQ39" s="142">
        <f>SUM(G39,J39,M39,P39,S39,V39,Y39,AB39,AE39,AH39,AK39,AN39)*15</f>
        <v>180</v>
      </c>
      <c r="AR39" s="134">
        <f t="shared" si="3"/>
        <v>6</v>
      </c>
    </row>
    <row r="40" spans="1:44" ht="11.25">
      <c r="A40" s="70" t="s">
        <v>130</v>
      </c>
      <c r="B40" s="158" t="s">
        <v>282</v>
      </c>
      <c r="C40" s="59" t="s">
        <v>337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aca="true" t="shared" si="4" ref="AQ40:AQ47">SUM(G40,J40,M40,P40,S40,V40,Y40,AB40,AE40,AH40,AK40,AN40)*15</f>
        <v>0</v>
      </c>
      <c r="AR40" s="135">
        <f t="shared" si="3"/>
        <v>1</v>
      </c>
    </row>
    <row r="41" spans="1:44" ht="11.25">
      <c r="A41" s="131" t="s">
        <v>76</v>
      </c>
      <c r="B41" s="132" t="s">
        <v>283</v>
      </c>
      <c r="C41" s="59"/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51"/>
      <c r="AF41" s="252"/>
      <c r="AG41" s="253"/>
      <c r="AH41" s="58"/>
      <c r="AI41" s="59"/>
      <c r="AJ41" s="60"/>
      <c r="AK41" s="195"/>
      <c r="AL41" s="196"/>
      <c r="AM41" s="268"/>
      <c r="AN41" s="195"/>
      <c r="AO41" s="196"/>
      <c r="AP41" s="268"/>
      <c r="AQ41" s="136">
        <f t="shared" si="4"/>
        <v>30</v>
      </c>
      <c r="AR41" s="137">
        <f t="shared" si="3"/>
        <v>2</v>
      </c>
    </row>
    <row r="42" spans="1:44" ht="11.25">
      <c r="A42" s="70" t="s">
        <v>77</v>
      </c>
      <c r="B42" s="158" t="s">
        <v>284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4"/>
        <v>60</v>
      </c>
      <c r="AR42" s="135">
        <f t="shared" si="3"/>
        <v>4</v>
      </c>
    </row>
    <row r="43" spans="1:44" ht="11.25">
      <c r="A43" s="70" t="s">
        <v>78</v>
      </c>
      <c r="B43" s="158" t="s">
        <v>285</v>
      </c>
      <c r="C43" s="59"/>
      <c r="D43" s="54" t="s">
        <v>148</v>
      </c>
      <c r="E43" s="54" t="s">
        <v>150</v>
      </c>
      <c r="F43" s="55">
        <v>45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36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36</v>
      </c>
      <c r="V43" s="58">
        <v>1</v>
      </c>
      <c r="W43" s="59">
        <v>1</v>
      </c>
      <c r="X43" s="60" t="s">
        <v>36</v>
      </c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43">
        <f t="shared" si="4"/>
        <v>60</v>
      </c>
      <c r="AR43" s="135">
        <f t="shared" si="3"/>
        <v>4</v>
      </c>
    </row>
    <row r="44" spans="1:44" ht="11.25">
      <c r="A44" s="70" t="s">
        <v>79</v>
      </c>
      <c r="B44" s="158" t="s">
        <v>286</v>
      </c>
      <c r="C44" s="59" t="s">
        <v>188</v>
      </c>
      <c r="D44" s="54" t="s">
        <v>148</v>
      </c>
      <c r="E44" s="54" t="s">
        <v>149</v>
      </c>
      <c r="F44" s="55">
        <v>45</v>
      </c>
      <c r="G44" s="58">
        <v>1</v>
      </c>
      <c r="H44" s="59">
        <v>1</v>
      </c>
      <c r="I44" s="60" t="s">
        <v>36</v>
      </c>
      <c r="J44" s="58">
        <v>1</v>
      </c>
      <c r="K44" s="59">
        <v>1</v>
      </c>
      <c r="L44" s="60" t="s">
        <v>36</v>
      </c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>SUM(G44,J44,M44,P44,S44,V44,Y44,AB44,AE44,AH44,AK44,AN44)*15</f>
        <v>30</v>
      </c>
      <c r="AR44" s="135">
        <f t="shared" si="3"/>
        <v>2</v>
      </c>
    </row>
    <row r="45" spans="1:44" ht="11.25">
      <c r="A45" s="70" t="s">
        <v>138</v>
      </c>
      <c r="B45" s="158" t="s">
        <v>350</v>
      </c>
      <c r="C45" s="59" t="s">
        <v>352</v>
      </c>
      <c r="D45" s="54" t="s">
        <v>147</v>
      </c>
      <c r="E45" s="54" t="s">
        <v>37</v>
      </c>
      <c r="F45" s="55">
        <v>60</v>
      </c>
      <c r="G45" s="58"/>
      <c r="H45" s="59"/>
      <c r="I45" s="60"/>
      <c r="J45" s="58"/>
      <c r="K45" s="59"/>
      <c r="L45" s="60"/>
      <c r="M45" s="58">
        <v>1</v>
      </c>
      <c r="N45" s="59">
        <v>1</v>
      </c>
      <c r="O45" s="60" t="s">
        <v>37</v>
      </c>
      <c r="P45" s="58">
        <v>1</v>
      </c>
      <c r="Q45" s="59">
        <v>1</v>
      </c>
      <c r="R45" s="60" t="s">
        <v>37</v>
      </c>
      <c r="S45" s="58">
        <v>0.5</v>
      </c>
      <c r="T45" s="59">
        <v>1</v>
      </c>
      <c r="U45" s="60" t="s">
        <v>37</v>
      </c>
      <c r="V45" s="58">
        <v>0.5</v>
      </c>
      <c r="W45" s="59">
        <v>1</v>
      </c>
      <c r="X45" s="60" t="s">
        <v>37</v>
      </c>
      <c r="Y45" s="58">
        <v>0.5</v>
      </c>
      <c r="Z45" s="59">
        <v>1</v>
      </c>
      <c r="AA45" s="60" t="s">
        <v>37</v>
      </c>
      <c r="AB45" s="58">
        <v>0.5</v>
      </c>
      <c r="AC45" s="59">
        <v>1</v>
      </c>
      <c r="AD45" s="60" t="s">
        <v>36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18">
        <f t="shared" si="4"/>
        <v>60</v>
      </c>
      <c r="AR45" s="119">
        <f t="shared" si="3"/>
        <v>6</v>
      </c>
    </row>
    <row r="46" spans="1:44" ht="11.25">
      <c r="A46" s="70" t="s">
        <v>81</v>
      </c>
      <c r="B46" s="158" t="s">
        <v>289</v>
      </c>
      <c r="C46" s="59" t="s">
        <v>188</v>
      </c>
      <c r="D46" s="54" t="s">
        <v>148</v>
      </c>
      <c r="E46" s="54" t="s">
        <v>37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37</v>
      </c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>
        <v>1</v>
      </c>
      <c r="T46" s="59">
        <v>1</v>
      </c>
      <c r="U46" s="60" t="s">
        <v>37</v>
      </c>
      <c r="V46" s="58">
        <v>1</v>
      </c>
      <c r="W46" s="59">
        <v>1</v>
      </c>
      <c r="X46" s="60" t="s">
        <v>36</v>
      </c>
      <c r="Y46" s="58">
        <v>0</v>
      </c>
      <c r="Z46" s="59">
        <v>1</v>
      </c>
      <c r="AA46" s="60" t="s">
        <v>37</v>
      </c>
      <c r="AB46" s="58">
        <v>0</v>
      </c>
      <c r="AC46" s="59">
        <v>1</v>
      </c>
      <c r="AD46" s="60" t="s">
        <v>37</v>
      </c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18">
        <f t="shared" si="4"/>
        <v>150</v>
      </c>
      <c r="AR46" s="119">
        <f t="shared" si="3"/>
        <v>8</v>
      </c>
    </row>
    <row r="47" spans="1:44" ht="11.25">
      <c r="A47" s="70" t="s">
        <v>139</v>
      </c>
      <c r="B47" s="158" t="s">
        <v>290</v>
      </c>
      <c r="C47" s="59" t="s">
        <v>339</v>
      </c>
      <c r="D47" s="54"/>
      <c r="E47" s="54"/>
      <c r="F47" s="55"/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>
        <v>0</v>
      </c>
      <c r="AC47" s="59">
        <v>1</v>
      </c>
      <c r="AD47" s="60" t="s">
        <v>39</v>
      </c>
      <c r="AE47" s="58"/>
      <c r="AF47" s="59"/>
      <c r="AG47" s="60"/>
      <c r="AH47" s="58"/>
      <c r="AI47" s="59"/>
      <c r="AJ47" s="60"/>
      <c r="AK47" s="195"/>
      <c r="AL47" s="196"/>
      <c r="AM47" s="268"/>
      <c r="AN47" s="195"/>
      <c r="AO47" s="196"/>
      <c r="AP47" s="268"/>
      <c r="AQ47" s="143">
        <f t="shared" si="4"/>
        <v>0</v>
      </c>
      <c r="AR47" s="135">
        <f t="shared" si="3"/>
        <v>1</v>
      </c>
    </row>
    <row r="48" spans="1:45" ht="12" thickBot="1">
      <c r="A48" s="69" t="s">
        <v>80</v>
      </c>
      <c r="B48" s="139" t="s">
        <v>288</v>
      </c>
      <c r="C48" s="26" t="s">
        <v>188</v>
      </c>
      <c r="D48" s="22" t="s">
        <v>148</v>
      </c>
      <c r="E48" s="22" t="s">
        <v>149</v>
      </c>
      <c r="F48" s="23">
        <v>45</v>
      </c>
      <c r="G48" s="24">
        <v>2</v>
      </c>
      <c r="H48" s="26">
        <v>1</v>
      </c>
      <c r="I48" s="25" t="s">
        <v>37</v>
      </c>
      <c r="J48" s="24">
        <v>2</v>
      </c>
      <c r="K48" s="26">
        <v>1</v>
      </c>
      <c r="L48" s="25" t="s">
        <v>36</v>
      </c>
      <c r="M48" s="24">
        <v>2</v>
      </c>
      <c r="N48" s="26">
        <v>1</v>
      </c>
      <c r="O48" s="25" t="s">
        <v>37</v>
      </c>
      <c r="P48" s="24">
        <v>2</v>
      </c>
      <c r="Q48" s="26">
        <v>1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208"/>
      <c r="AL48" s="209"/>
      <c r="AM48" s="269"/>
      <c r="AN48" s="208"/>
      <c r="AO48" s="209"/>
      <c r="AP48" s="269"/>
      <c r="AQ48" s="118">
        <f>SUM(G48,J48,M48,P48,S48,V48,Y48,AB48,AE48,AH48,AK48,AN48)*15</f>
        <v>120</v>
      </c>
      <c r="AR48" s="135">
        <f t="shared" si="3"/>
        <v>4</v>
      </c>
      <c r="AS48" s="202"/>
    </row>
    <row r="49" spans="1:44" ht="12" thickBot="1">
      <c r="A49" s="372" t="s">
        <v>490</v>
      </c>
      <c r="B49" s="373"/>
      <c r="C49" s="373"/>
      <c r="D49" s="373"/>
      <c r="E49" s="373"/>
      <c r="F49" s="374"/>
      <c r="G49" s="203">
        <f>SUM(G36:G48)</f>
        <v>9</v>
      </c>
      <c r="H49" s="204">
        <f aca="true" t="shared" si="5" ref="H49:AI49">SUM(H36:H48)</f>
        <v>6</v>
      </c>
      <c r="I49" s="204"/>
      <c r="J49" s="203">
        <f t="shared" si="5"/>
        <v>9</v>
      </c>
      <c r="K49" s="204">
        <f t="shared" si="5"/>
        <v>6</v>
      </c>
      <c r="L49" s="205"/>
      <c r="M49" s="206">
        <f t="shared" si="5"/>
        <v>9</v>
      </c>
      <c r="N49" s="207">
        <f t="shared" si="5"/>
        <v>6</v>
      </c>
      <c r="O49" s="204"/>
      <c r="P49" s="203">
        <f t="shared" si="5"/>
        <v>9.5</v>
      </c>
      <c r="Q49" s="207">
        <f t="shared" si="5"/>
        <v>8</v>
      </c>
      <c r="R49" s="204"/>
      <c r="S49" s="203">
        <f t="shared" si="5"/>
        <v>5</v>
      </c>
      <c r="T49" s="207">
        <f t="shared" si="5"/>
        <v>6</v>
      </c>
      <c r="U49" s="204"/>
      <c r="V49" s="203">
        <f t="shared" si="5"/>
        <v>5</v>
      </c>
      <c r="W49" s="204">
        <f t="shared" si="5"/>
        <v>7</v>
      </c>
      <c r="X49" s="204"/>
      <c r="Y49" s="203">
        <f t="shared" si="5"/>
        <v>2.5</v>
      </c>
      <c r="Z49" s="204">
        <f t="shared" si="5"/>
        <v>4</v>
      </c>
      <c r="AA49" s="204"/>
      <c r="AB49" s="203">
        <f t="shared" si="5"/>
        <v>2.5</v>
      </c>
      <c r="AC49" s="204">
        <f t="shared" si="5"/>
        <v>5</v>
      </c>
      <c r="AD49" s="204"/>
      <c r="AE49" s="203">
        <f t="shared" si="5"/>
        <v>1</v>
      </c>
      <c r="AF49" s="204">
        <f t="shared" si="5"/>
        <v>1</v>
      </c>
      <c r="AG49" s="205"/>
      <c r="AH49" s="206">
        <f>SUM(AH36:AH48)</f>
        <v>0</v>
      </c>
      <c r="AI49" s="204">
        <f t="shared" si="5"/>
        <v>0</v>
      </c>
      <c r="AJ49" s="204"/>
      <c r="AK49" s="199"/>
      <c r="AL49" s="200"/>
      <c r="AM49" s="267"/>
      <c r="AN49" s="199"/>
      <c r="AO49" s="200"/>
      <c r="AP49" s="267"/>
      <c r="AQ49" s="206">
        <f>SUM(AQ36:AQ48)</f>
        <v>810</v>
      </c>
      <c r="AR49" s="216">
        <f>SUM(AR36:AR48)</f>
        <v>49</v>
      </c>
    </row>
    <row r="50" spans="1:44" ht="12.75" thickBot="1" thickTop="1">
      <c r="A50" s="394" t="s">
        <v>518</v>
      </c>
      <c r="B50" s="395"/>
      <c r="C50" s="395"/>
      <c r="D50" s="395"/>
      <c r="E50" s="395"/>
      <c r="F50" s="396"/>
      <c r="G50" s="397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9"/>
      <c r="AQ50" s="400"/>
      <c r="AR50" s="401"/>
    </row>
    <row r="51" spans="1:44" ht="11.25">
      <c r="A51" s="120" t="s">
        <v>93</v>
      </c>
      <c r="B51" s="156" t="s">
        <v>298</v>
      </c>
      <c r="C51" s="121" t="s">
        <v>188</v>
      </c>
      <c r="D51" s="122" t="s">
        <v>148</v>
      </c>
      <c r="E51" s="122" t="s">
        <v>150</v>
      </c>
      <c r="F51" s="123">
        <v>45</v>
      </c>
      <c r="G51" s="124"/>
      <c r="H51" s="121"/>
      <c r="I51" s="125"/>
      <c r="J51" s="124"/>
      <c r="K51" s="121"/>
      <c r="L51" s="125"/>
      <c r="M51" s="124"/>
      <c r="N51" s="121"/>
      <c r="O51" s="125"/>
      <c r="P51" s="124"/>
      <c r="Q51" s="121"/>
      <c r="R51" s="125"/>
      <c r="S51" s="124"/>
      <c r="T51" s="121"/>
      <c r="U51" s="125"/>
      <c r="V51" s="124"/>
      <c r="W51" s="121"/>
      <c r="X51" s="125"/>
      <c r="Y51" s="124"/>
      <c r="Z51" s="121"/>
      <c r="AA51" s="125"/>
      <c r="AB51" s="124"/>
      <c r="AC51" s="121"/>
      <c r="AD51" s="125"/>
      <c r="AE51" s="124">
        <v>1</v>
      </c>
      <c r="AF51" s="121">
        <v>1</v>
      </c>
      <c r="AG51" s="125" t="s">
        <v>37</v>
      </c>
      <c r="AH51" s="124">
        <v>1</v>
      </c>
      <c r="AI51" s="121">
        <v>1</v>
      </c>
      <c r="AJ51" s="125" t="s">
        <v>37</v>
      </c>
      <c r="AK51" s="188"/>
      <c r="AL51" s="189"/>
      <c r="AM51" s="265"/>
      <c r="AN51" s="188"/>
      <c r="AO51" s="189"/>
      <c r="AP51" s="265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4" ht="12" thickBot="1">
      <c r="A52" s="70" t="s">
        <v>94</v>
      </c>
      <c r="B52" s="158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5"/>
      <c r="AL52" s="196"/>
      <c r="AM52" s="268"/>
      <c r="AN52" s="195"/>
      <c r="AO52" s="196"/>
      <c r="AP52" s="268"/>
      <c r="AQ52" s="143">
        <f>SUM(G52,J52,M52,P52,S52,V52,Y52,AB52,AE52,AH52,AK52,AN52)*15</f>
        <v>30</v>
      </c>
      <c r="AR52" s="135">
        <f>SUM(H52,K52,N52,Q52,T52,W52,Z52,AC52,AF52,AI52,AL52,AO52)</f>
        <v>2</v>
      </c>
    </row>
    <row r="53" spans="1:44" ht="12.75" thickBot="1" thickTop="1">
      <c r="A53" s="367" t="s">
        <v>35</v>
      </c>
      <c r="B53" s="368"/>
      <c r="C53" s="368"/>
      <c r="D53" s="368"/>
      <c r="E53" s="368"/>
      <c r="F53" s="368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0"/>
      <c r="AR53" s="371"/>
    </row>
    <row r="54" spans="1:44" ht="12" thickBot="1">
      <c r="A54" s="159" t="s">
        <v>519</v>
      </c>
      <c r="B54" s="160" t="s">
        <v>216</v>
      </c>
      <c r="C54" s="148"/>
      <c r="D54" s="149"/>
      <c r="E54" s="149"/>
      <c r="F54" s="150"/>
      <c r="G54" s="161"/>
      <c r="H54" s="148">
        <v>2</v>
      </c>
      <c r="I54" s="162"/>
      <c r="J54" s="161"/>
      <c r="K54" s="148">
        <v>3</v>
      </c>
      <c r="L54" s="162"/>
      <c r="M54" s="161"/>
      <c r="N54" s="148"/>
      <c r="O54" s="162"/>
      <c r="P54" s="161"/>
      <c r="Q54" s="148"/>
      <c r="R54" s="162"/>
      <c r="S54" s="161"/>
      <c r="T54" s="148"/>
      <c r="U54" s="162"/>
      <c r="V54" s="161"/>
      <c r="W54" s="148"/>
      <c r="X54" s="162"/>
      <c r="Y54" s="161"/>
      <c r="Z54" s="148"/>
      <c r="AA54" s="162"/>
      <c r="AB54" s="161"/>
      <c r="AC54" s="148"/>
      <c r="AD54" s="162"/>
      <c r="AE54" s="161"/>
      <c r="AF54" s="148">
        <v>3</v>
      </c>
      <c r="AG54" s="162"/>
      <c r="AH54" s="161"/>
      <c r="AI54" s="148">
        <v>6</v>
      </c>
      <c r="AJ54" s="162"/>
      <c r="AK54" s="220"/>
      <c r="AL54" s="221"/>
      <c r="AM54" s="270"/>
      <c r="AN54" s="220"/>
      <c r="AO54" s="221"/>
      <c r="AP54" s="270"/>
      <c r="AQ54" s="163">
        <f>SUM(G54,J54,M54,P54,S54,V54,Y54,AB54,AE54,AH54,AK54,AN54)*15</f>
        <v>0</v>
      </c>
      <c r="AR54" s="152">
        <f>SUM(H54,K54,N54,Q54,T54,W54,Z54,AC54,AF54,AI54,AL54,AO54)</f>
        <v>14</v>
      </c>
    </row>
    <row r="55" spans="1:44" ht="12.75" thickBot="1" thickTop="1">
      <c r="A55" s="86" t="s">
        <v>22</v>
      </c>
      <c r="B55" s="87" t="s">
        <v>254</v>
      </c>
      <c r="C55" s="88"/>
      <c r="D55" s="89"/>
      <c r="E55" s="90" t="s">
        <v>151</v>
      </c>
      <c r="F55" s="91"/>
      <c r="G55" s="92"/>
      <c r="H55" s="93"/>
      <c r="I55" s="94"/>
      <c r="J55" s="92"/>
      <c r="K55" s="93"/>
      <c r="L55" s="94"/>
      <c r="M55" s="92"/>
      <c r="N55" s="93"/>
      <c r="O55" s="94"/>
      <c r="P55" s="92"/>
      <c r="Q55" s="93"/>
      <c r="R55" s="94"/>
      <c r="S55" s="92"/>
      <c r="T55" s="93"/>
      <c r="U55" s="94"/>
      <c r="V55" s="92"/>
      <c r="W55" s="93"/>
      <c r="X55" s="94"/>
      <c r="Y55" s="92"/>
      <c r="Z55" s="93"/>
      <c r="AA55" s="94"/>
      <c r="AB55" s="92"/>
      <c r="AC55" s="93"/>
      <c r="AD55" s="94"/>
      <c r="AE55" s="92"/>
      <c r="AF55" s="93"/>
      <c r="AG55" s="94"/>
      <c r="AH55" s="92"/>
      <c r="AI55" s="93"/>
      <c r="AJ55" s="94"/>
      <c r="AK55" s="271">
        <v>0</v>
      </c>
      <c r="AL55" s="272">
        <v>4</v>
      </c>
      <c r="AM55" s="273" t="s">
        <v>37</v>
      </c>
      <c r="AN55" s="271">
        <v>0</v>
      </c>
      <c r="AO55" s="272">
        <v>4</v>
      </c>
      <c r="AP55" s="273" t="s">
        <v>37</v>
      </c>
      <c r="AQ55" s="164">
        <f>SUM(G55,J55,M55,P55,S55,V55,Y55,AB55,AE55,AH55,AK55,AN55)*15</f>
        <v>0</v>
      </c>
      <c r="AR55" s="165">
        <f>SUM(H55,K55,N55,Q55,T55,W55,Z55,AC55,AF55,AI55,AL55,AO55)</f>
        <v>8</v>
      </c>
    </row>
    <row r="56" spans="1:44" ht="12.75" thickBot="1" thickTop="1">
      <c r="A56" s="376" t="s">
        <v>514</v>
      </c>
      <c r="B56" s="377"/>
      <c r="C56" s="377"/>
      <c r="D56" s="377"/>
      <c r="E56" s="377"/>
      <c r="F56" s="378"/>
      <c r="G56" s="223">
        <f>SUM(G8:G33,G49,G35,G51,G54,G55)</f>
        <v>30.5</v>
      </c>
      <c r="H56" s="242">
        <f>SUM(H8:H33,H49,H35,H51,H54,H55)</f>
        <v>31</v>
      </c>
      <c r="I56" s="224"/>
      <c r="J56" s="223">
        <f>SUM(J8:J33,J49,J35,J51,J54,J55)</f>
        <v>29.5</v>
      </c>
      <c r="K56" s="242">
        <f>SUM(K8:K33,K49,K35,K51,K54,K55)</f>
        <v>30</v>
      </c>
      <c r="L56" s="224"/>
      <c r="M56" s="223">
        <f>SUM(M8:M33,M49,M35,M51,M54,M55)</f>
        <v>32.5</v>
      </c>
      <c r="N56" s="242">
        <f>SUM(N8:N33,N49,N35,N51,N54,N55)</f>
        <v>31</v>
      </c>
      <c r="O56" s="224"/>
      <c r="P56" s="223">
        <f>SUM(P8:P33,P49,P35,P51,P54,P55)</f>
        <v>30.5</v>
      </c>
      <c r="Q56" s="242">
        <f>SUM(Q8:Q33,Q49,Q35,Q51,Q54,Q55)</f>
        <v>28</v>
      </c>
      <c r="R56" s="224"/>
      <c r="S56" s="223">
        <f>SUM(S8:S33,S49,S35,S51,S54,S55)</f>
        <v>26</v>
      </c>
      <c r="T56" s="242">
        <f>SUM(T8:T33,T49,T35,T51,T54,T55)</f>
        <v>25</v>
      </c>
      <c r="U56" s="224"/>
      <c r="V56" s="223">
        <f>SUM(V8:V33,V49,V35,V51,V54,V55)</f>
        <v>26</v>
      </c>
      <c r="W56" s="242">
        <f>SUM(W8:W33,W49,W35,W51,W54,W55)</f>
        <v>27</v>
      </c>
      <c r="X56" s="224"/>
      <c r="Y56" s="223">
        <f>SUM(Y8:Y33,Y49,Y35,Y51,Y54,Y55)</f>
        <v>20.5</v>
      </c>
      <c r="Z56" s="242">
        <f>SUM(Z8:Z33,Z49,Z35,Z51,Z54,Z55)</f>
        <v>21</v>
      </c>
      <c r="AA56" s="224"/>
      <c r="AB56" s="223">
        <f>SUM(AB8:AB33,AB49,AB35,AB51,AB54,AB55)</f>
        <v>20.5</v>
      </c>
      <c r="AC56" s="242">
        <f>SUM(AC8:AC33,AC49,AC35,AC51,AC54,AC55)</f>
        <v>24</v>
      </c>
      <c r="AD56" s="224"/>
      <c r="AE56" s="223">
        <f>SUM(AE8:AE33,AE49,AE35,AE51,AE54,AE55)</f>
        <v>13</v>
      </c>
      <c r="AF56" s="242">
        <f>SUM(AF8:AF33,AF49,AF35,AF51,AF54,AF55)</f>
        <v>16</v>
      </c>
      <c r="AG56" s="224"/>
      <c r="AH56" s="223">
        <f>SUM(AH8:AH33,AH49,AH35,AH51,AH54,AH55)</f>
        <v>12</v>
      </c>
      <c r="AI56" s="242">
        <f>SUM(AI8:AI33,AI49,AI35,AI51,AI54,AI55)</f>
        <v>19</v>
      </c>
      <c r="AJ56" s="224"/>
      <c r="AK56" s="296">
        <f>SUM(AK8:AK33,AK49,AK35,AK51,AK54,AK55)</f>
        <v>0</v>
      </c>
      <c r="AL56" s="297">
        <f>SUM(AL8:AL33,AL49,AL35,AL51,AL54,AL55)</f>
        <v>4</v>
      </c>
      <c r="AM56" s="298"/>
      <c r="AN56" s="299">
        <f>SUM(AN8:AN33,AN49,AN35,AN51,AN54,AN55)</f>
        <v>0</v>
      </c>
      <c r="AO56" s="297">
        <f>SUM(AO8:AO33,AO49,AO35,AO51,AO54,AO55)</f>
        <v>4</v>
      </c>
      <c r="AP56" s="298"/>
      <c r="AQ56" s="256">
        <f>SUM(AQ8:AQ33,AQ49,AQ35,AQ51,AQ54,AQ55)</f>
        <v>3637.5</v>
      </c>
      <c r="AR56" s="257">
        <f>SUM(AR8:AR33,AR49,AR35,AR51,AR54,AR55)</f>
        <v>260</v>
      </c>
    </row>
    <row r="57" spans="1:44" ht="12.75" thickBot="1" thickTop="1">
      <c r="A57" s="344" t="s">
        <v>26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6"/>
    </row>
    <row r="58" spans="1:44" ht="12" customHeight="1" thickBot="1">
      <c r="A58" s="347" t="s">
        <v>141</v>
      </c>
      <c r="B58" s="348" t="s">
        <v>142</v>
      </c>
      <c r="C58" s="350" t="s">
        <v>143</v>
      </c>
      <c r="D58" s="352" t="s">
        <v>409</v>
      </c>
      <c r="E58" s="352" t="s">
        <v>42</v>
      </c>
      <c r="F58" s="354" t="s">
        <v>144</v>
      </c>
      <c r="G58" s="356" t="s">
        <v>0</v>
      </c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8"/>
      <c r="AQ58" s="356"/>
      <c r="AR58" s="359"/>
    </row>
    <row r="59" spans="1:44" ht="11.25" customHeight="1">
      <c r="A59" s="347"/>
      <c r="B59" s="349"/>
      <c r="C59" s="351"/>
      <c r="D59" s="353"/>
      <c r="E59" s="353"/>
      <c r="F59" s="355"/>
      <c r="G59" s="360" t="s">
        <v>2</v>
      </c>
      <c r="H59" s="361"/>
      <c r="I59" s="362"/>
      <c r="J59" s="360" t="s">
        <v>3</v>
      </c>
      <c r="K59" s="361"/>
      <c r="L59" s="362"/>
      <c r="M59" s="360" t="s">
        <v>4</v>
      </c>
      <c r="N59" s="361"/>
      <c r="O59" s="362"/>
      <c r="P59" s="360" t="s">
        <v>5</v>
      </c>
      <c r="Q59" s="361"/>
      <c r="R59" s="362"/>
      <c r="S59" s="360" t="s">
        <v>6</v>
      </c>
      <c r="T59" s="361"/>
      <c r="U59" s="362"/>
      <c r="V59" s="360" t="s">
        <v>7</v>
      </c>
      <c r="W59" s="361"/>
      <c r="X59" s="362"/>
      <c r="Y59" s="360" t="s">
        <v>8</v>
      </c>
      <c r="Z59" s="361"/>
      <c r="AA59" s="362"/>
      <c r="AB59" s="360" t="s">
        <v>9</v>
      </c>
      <c r="AC59" s="361"/>
      <c r="AD59" s="362"/>
      <c r="AE59" s="360" t="s">
        <v>10</v>
      </c>
      <c r="AF59" s="361"/>
      <c r="AG59" s="362"/>
      <c r="AH59" s="360" t="s">
        <v>11</v>
      </c>
      <c r="AI59" s="361"/>
      <c r="AJ59" s="362"/>
      <c r="AK59" s="360" t="s">
        <v>44</v>
      </c>
      <c r="AL59" s="361"/>
      <c r="AM59" s="362"/>
      <c r="AN59" s="360" t="s">
        <v>45</v>
      </c>
      <c r="AO59" s="361"/>
      <c r="AP59" s="362"/>
      <c r="AQ59" s="363" t="s">
        <v>145</v>
      </c>
      <c r="AR59" s="365" t="s">
        <v>146</v>
      </c>
    </row>
    <row r="60" spans="1:44" ht="12" thickBot="1">
      <c r="A60" s="347"/>
      <c r="B60" s="349"/>
      <c r="C60" s="351"/>
      <c r="D60" s="353"/>
      <c r="E60" s="353"/>
      <c r="F60" s="355"/>
      <c r="G60" s="151" t="s">
        <v>1</v>
      </c>
      <c r="H60" s="129" t="s">
        <v>12</v>
      </c>
      <c r="I60" s="154" t="s">
        <v>25</v>
      </c>
      <c r="J60" s="151" t="s">
        <v>1</v>
      </c>
      <c r="K60" s="129" t="s">
        <v>12</v>
      </c>
      <c r="L60" s="154" t="s">
        <v>25</v>
      </c>
      <c r="M60" s="151" t="s">
        <v>1</v>
      </c>
      <c r="N60" s="129" t="s">
        <v>12</v>
      </c>
      <c r="O60" s="154" t="s">
        <v>25</v>
      </c>
      <c r="P60" s="151" t="s">
        <v>1</v>
      </c>
      <c r="Q60" s="129" t="s">
        <v>12</v>
      </c>
      <c r="R60" s="154" t="s">
        <v>25</v>
      </c>
      <c r="S60" s="151" t="s">
        <v>1</v>
      </c>
      <c r="T60" s="129" t="s">
        <v>12</v>
      </c>
      <c r="U60" s="154" t="s">
        <v>25</v>
      </c>
      <c r="V60" s="151" t="s">
        <v>1</v>
      </c>
      <c r="W60" s="129" t="s">
        <v>12</v>
      </c>
      <c r="X60" s="154" t="s">
        <v>25</v>
      </c>
      <c r="Y60" s="151" t="s">
        <v>1</v>
      </c>
      <c r="Z60" s="129" t="s">
        <v>12</v>
      </c>
      <c r="AA60" s="154" t="s">
        <v>25</v>
      </c>
      <c r="AB60" s="151" t="s">
        <v>1</v>
      </c>
      <c r="AC60" s="129" t="s">
        <v>12</v>
      </c>
      <c r="AD60" s="154" t="s">
        <v>25</v>
      </c>
      <c r="AE60" s="151" t="s">
        <v>1</v>
      </c>
      <c r="AF60" s="129" t="s">
        <v>12</v>
      </c>
      <c r="AG60" s="154" t="s">
        <v>25</v>
      </c>
      <c r="AH60" s="151" t="s">
        <v>1</v>
      </c>
      <c r="AI60" s="129" t="s">
        <v>12</v>
      </c>
      <c r="AJ60" s="154" t="s">
        <v>25</v>
      </c>
      <c r="AK60" s="151" t="s">
        <v>1</v>
      </c>
      <c r="AL60" s="129" t="s">
        <v>12</v>
      </c>
      <c r="AM60" s="154" t="s">
        <v>25</v>
      </c>
      <c r="AN60" s="151" t="s">
        <v>1</v>
      </c>
      <c r="AO60" s="129" t="s">
        <v>12</v>
      </c>
      <c r="AP60" s="154" t="s">
        <v>25</v>
      </c>
      <c r="AQ60" s="364"/>
      <c r="AR60" s="366"/>
    </row>
    <row r="61" spans="1:44" ht="12.75" thickBot="1" thickTop="1">
      <c r="A61" s="367" t="s">
        <v>91</v>
      </c>
      <c r="B61" s="368"/>
      <c r="C61" s="368"/>
      <c r="D61" s="368"/>
      <c r="E61" s="368"/>
      <c r="F61" s="368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70"/>
      <c r="AR61" s="371"/>
    </row>
    <row r="62" spans="1:44" ht="11.25">
      <c r="A62" s="120" t="s">
        <v>14</v>
      </c>
      <c r="B62" s="156" t="s">
        <v>300</v>
      </c>
      <c r="C62" s="121" t="s">
        <v>314</v>
      </c>
      <c r="D62" s="122" t="s">
        <v>148</v>
      </c>
      <c r="E62" s="122" t="s">
        <v>149</v>
      </c>
      <c r="F62" s="123">
        <v>45</v>
      </c>
      <c r="G62" s="124"/>
      <c r="H62" s="121"/>
      <c r="I62" s="125"/>
      <c r="J62" s="124"/>
      <c r="K62" s="121"/>
      <c r="L62" s="125"/>
      <c r="M62" s="124"/>
      <c r="N62" s="121"/>
      <c r="O62" s="125"/>
      <c r="P62" s="124"/>
      <c r="Q62" s="121"/>
      <c r="R62" s="125"/>
      <c r="S62" s="124">
        <v>3</v>
      </c>
      <c r="T62" s="121">
        <v>4</v>
      </c>
      <c r="U62" s="125" t="s">
        <v>36</v>
      </c>
      <c r="V62" s="124"/>
      <c r="W62" s="121"/>
      <c r="X62" s="125"/>
      <c r="Y62" s="124"/>
      <c r="Z62" s="121"/>
      <c r="AA62" s="125"/>
      <c r="AB62" s="124"/>
      <c r="AC62" s="121"/>
      <c r="AD62" s="125"/>
      <c r="AE62" s="124"/>
      <c r="AF62" s="121"/>
      <c r="AG62" s="125"/>
      <c r="AH62" s="124"/>
      <c r="AI62" s="121"/>
      <c r="AJ62" s="125"/>
      <c r="AK62" s="188"/>
      <c r="AL62" s="189"/>
      <c r="AM62" s="190"/>
      <c r="AN62" s="188"/>
      <c r="AO62" s="189"/>
      <c r="AP62" s="190"/>
      <c r="AQ62" s="141">
        <f>SUM(G62,J62,M62,P62,S62,V62,Y62,AB62,AE62,AH62,AK62,AN62)*15</f>
        <v>45</v>
      </c>
      <c r="AR62" s="133">
        <f>SUM(H62,K62,N62,Q62,T62,W62,Z62,AC62,AF62,AI62,AL62,AO62)</f>
        <v>4</v>
      </c>
    </row>
    <row r="63" spans="1:44" ht="11.25">
      <c r="A63" s="69" t="s">
        <v>15</v>
      </c>
      <c r="B63" s="139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2"/>
      <c r="AL63" s="193"/>
      <c r="AM63" s="194"/>
      <c r="AN63" s="192"/>
      <c r="AO63" s="193"/>
      <c r="AP63" s="194"/>
      <c r="AQ63" s="118">
        <f aca="true" t="shared" si="6" ref="AQ63:AQ77">SUM(G63,J63,M63,P63,S63,V63,Y63,AB63,AE63,AH63,AK63,AN63)*15</f>
        <v>60</v>
      </c>
      <c r="AR63" s="119">
        <f aca="true" t="shared" si="7" ref="AR63:AR77">SUM(H63,K63,N63,Q63,T63,W63,Z63,AC63,AF63,AI63,AL63,AO63)</f>
        <v>6</v>
      </c>
    </row>
    <row r="64" spans="1:44" ht="11.25">
      <c r="A64" s="69" t="s">
        <v>13</v>
      </c>
      <c r="B64" s="139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2"/>
      <c r="AL64" s="193"/>
      <c r="AM64" s="194"/>
      <c r="AN64" s="192"/>
      <c r="AO64" s="193"/>
      <c r="AP64" s="194"/>
      <c r="AQ64" s="118">
        <f t="shared" si="6"/>
        <v>45</v>
      </c>
      <c r="AR64" s="119">
        <f t="shared" si="7"/>
        <v>4</v>
      </c>
    </row>
    <row r="65" spans="1:44" ht="11.25">
      <c r="A65" s="69" t="s">
        <v>16</v>
      </c>
      <c r="B65" s="139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>SUM(G65,J65,M65,P65,S65,V65,Y65,AB65,AE65,AH65,AK65,AN65)*15</f>
        <v>60</v>
      </c>
      <c r="AR65" s="119">
        <f t="shared" si="7"/>
        <v>6</v>
      </c>
    </row>
    <row r="66" spans="1:44" ht="11.25">
      <c r="A66" s="69" t="s">
        <v>95</v>
      </c>
      <c r="B66" s="139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6"/>
        <v>30</v>
      </c>
      <c r="AR66" s="119">
        <f t="shared" si="7"/>
        <v>0</v>
      </c>
    </row>
    <row r="67" spans="1:44" ht="11.25">
      <c r="A67" s="107" t="s">
        <v>110</v>
      </c>
      <c r="B67" s="139" t="s">
        <v>305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2"/>
      <c r="AL67" s="193"/>
      <c r="AM67" s="194"/>
      <c r="AN67" s="192"/>
      <c r="AO67" s="193"/>
      <c r="AP67" s="194"/>
      <c r="AQ67" s="118">
        <f t="shared" si="6"/>
        <v>60</v>
      </c>
      <c r="AR67" s="119">
        <f t="shared" si="7"/>
        <v>4</v>
      </c>
    </row>
    <row r="68" spans="1:44" ht="11.25">
      <c r="A68" s="107" t="s">
        <v>111</v>
      </c>
      <c r="B68" s="139" t="s">
        <v>306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194"/>
      <c r="AN68" s="192"/>
      <c r="AO68" s="193"/>
      <c r="AP68" s="194"/>
      <c r="AQ68" s="118">
        <f t="shared" si="6"/>
        <v>30</v>
      </c>
      <c r="AR68" s="119">
        <f t="shared" si="7"/>
        <v>2</v>
      </c>
    </row>
    <row r="69" spans="1:44" ht="22.5">
      <c r="A69" s="107" t="s">
        <v>472</v>
      </c>
      <c r="B69" s="139" t="s">
        <v>474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6"/>
        <v>30</v>
      </c>
      <c r="AR69" s="119">
        <f t="shared" si="7"/>
        <v>2</v>
      </c>
    </row>
    <row r="70" spans="1:44" ht="22.5">
      <c r="A70" s="107" t="s">
        <v>66</v>
      </c>
      <c r="B70" s="139" t="s">
        <v>308</v>
      </c>
      <c r="C70" s="172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2"/>
      <c r="AL70" s="193"/>
      <c r="AM70" s="194"/>
      <c r="AN70" s="192"/>
      <c r="AO70" s="193"/>
      <c r="AP70" s="194"/>
      <c r="AQ70" s="118">
        <f t="shared" si="6"/>
        <v>60</v>
      </c>
      <c r="AR70" s="119">
        <f t="shared" si="7"/>
        <v>4</v>
      </c>
    </row>
    <row r="71" spans="1:44" ht="11.25">
      <c r="A71" s="69" t="s">
        <v>59</v>
      </c>
      <c r="B71" s="139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2"/>
      <c r="AL71" s="193"/>
      <c r="AM71" s="194"/>
      <c r="AN71" s="192"/>
      <c r="AO71" s="193"/>
      <c r="AP71" s="194"/>
      <c r="AQ71" s="118">
        <f t="shared" si="6"/>
        <v>30</v>
      </c>
      <c r="AR71" s="119">
        <f t="shared" si="7"/>
        <v>4</v>
      </c>
    </row>
    <row r="72" spans="1:44" ht="11.25">
      <c r="A72" s="69" t="s">
        <v>96</v>
      </c>
      <c r="B72" s="139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/>
      <c r="AL72" s="193"/>
      <c r="AM72" s="194"/>
      <c r="AN72" s="192">
        <v>1</v>
      </c>
      <c r="AO72" s="193">
        <v>4</v>
      </c>
      <c r="AP72" s="194" t="s">
        <v>37</v>
      </c>
      <c r="AQ72" s="118">
        <f t="shared" si="6"/>
        <v>15</v>
      </c>
      <c r="AR72" s="119">
        <f t="shared" si="7"/>
        <v>4</v>
      </c>
    </row>
    <row r="73" spans="1:44" ht="22.5">
      <c r="A73" s="69" t="s">
        <v>88</v>
      </c>
      <c r="B73" s="139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2"/>
      <c r="AL73" s="193"/>
      <c r="AM73" s="194"/>
      <c r="AN73" s="192"/>
      <c r="AO73" s="193"/>
      <c r="AP73" s="194"/>
      <c r="AQ73" s="118">
        <f t="shared" si="6"/>
        <v>60</v>
      </c>
      <c r="AR73" s="119">
        <f t="shared" si="7"/>
        <v>2</v>
      </c>
    </row>
    <row r="74" spans="1:44" ht="22.5">
      <c r="A74" s="69" t="s">
        <v>67</v>
      </c>
      <c r="B74" s="139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2"/>
      <c r="AL74" s="193"/>
      <c r="AM74" s="194"/>
      <c r="AN74" s="192"/>
      <c r="AO74" s="193"/>
      <c r="AP74" s="194"/>
      <c r="AQ74" s="118">
        <f t="shared" si="6"/>
        <v>60</v>
      </c>
      <c r="AR74" s="119">
        <f t="shared" si="7"/>
        <v>2</v>
      </c>
    </row>
    <row r="75" spans="1:44" ht="11.25">
      <c r="A75" s="69" t="s">
        <v>17</v>
      </c>
      <c r="B75" s="139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194"/>
      <c r="AN75" s="192"/>
      <c r="AO75" s="193"/>
      <c r="AP75" s="194"/>
      <c r="AQ75" s="118">
        <f t="shared" si="6"/>
        <v>15</v>
      </c>
      <c r="AR75" s="119">
        <f>SUM(H75,K75,N75,Q75,T75,W75,Z75,AC75,AF75,AI75,AL75,AO75)</f>
        <v>1</v>
      </c>
    </row>
    <row r="76" spans="1:44" ht="11.25">
      <c r="A76" s="69" t="s">
        <v>118</v>
      </c>
      <c r="B76" s="139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6"/>
        <v>30</v>
      </c>
      <c r="AR76" s="119">
        <f t="shared" si="7"/>
        <v>3</v>
      </c>
    </row>
    <row r="77" spans="1:44" ht="12" thickBot="1">
      <c r="A77" s="70" t="s">
        <v>117</v>
      </c>
      <c r="B77" s="158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5">
        <v>2</v>
      </c>
      <c r="AL77" s="196">
        <v>2</v>
      </c>
      <c r="AM77" s="197" t="s">
        <v>37</v>
      </c>
      <c r="AN77" s="195"/>
      <c r="AO77" s="196"/>
      <c r="AP77" s="197"/>
      <c r="AQ77" s="143">
        <f t="shared" si="6"/>
        <v>30</v>
      </c>
      <c r="AR77" s="135">
        <f t="shared" si="7"/>
        <v>2</v>
      </c>
    </row>
    <row r="78" spans="1:44" ht="12.75" thickBot="1" thickTop="1">
      <c r="A78" s="367" t="s">
        <v>518</v>
      </c>
      <c r="B78" s="368"/>
      <c r="C78" s="368"/>
      <c r="D78" s="368"/>
      <c r="E78" s="368"/>
      <c r="F78" s="368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70"/>
      <c r="AR78" s="371"/>
    </row>
    <row r="79" spans="1:44" ht="11.25">
      <c r="A79" s="120" t="s">
        <v>482</v>
      </c>
      <c r="B79" s="156" t="s">
        <v>486</v>
      </c>
      <c r="C79" s="122"/>
      <c r="D79" s="122" t="s">
        <v>148</v>
      </c>
      <c r="E79" s="122" t="s">
        <v>149</v>
      </c>
      <c r="F79" s="123">
        <v>45</v>
      </c>
      <c r="G79" s="124"/>
      <c r="H79" s="121"/>
      <c r="I79" s="125"/>
      <c r="J79" s="124"/>
      <c r="K79" s="121"/>
      <c r="L79" s="125"/>
      <c r="M79" s="124"/>
      <c r="N79" s="121"/>
      <c r="O79" s="125"/>
      <c r="P79" s="124"/>
      <c r="Q79" s="121"/>
      <c r="R79" s="125"/>
      <c r="S79" s="124"/>
      <c r="T79" s="121"/>
      <c r="U79" s="125"/>
      <c r="V79" s="124"/>
      <c r="W79" s="121"/>
      <c r="X79" s="125"/>
      <c r="Y79" s="124"/>
      <c r="Z79" s="121"/>
      <c r="AA79" s="125"/>
      <c r="AB79" s="124"/>
      <c r="AC79" s="121"/>
      <c r="AD79" s="125"/>
      <c r="AE79" s="124"/>
      <c r="AF79" s="121"/>
      <c r="AG79" s="125"/>
      <c r="AH79" s="124">
        <v>2</v>
      </c>
      <c r="AI79" s="121">
        <v>3</v>
      </c>
      <c r="AJ79" s="125" t="s">
        <v>37</v>
      </c>
      <c r="AK79" s="188"/>
      <c r="AL79" s="189"/>
      <c r="AM79" s="265"/>
      <c r="AN79" s="188"/>
      <c r="AO79" s="189"/>
      <c r="AP79" s="265"/>
      <c r="AQ79" s="141">
        <f>SUM(G79,J79,M79,P79,S79,V79,Y79,AB79,AE79,AH79,AK79,AN79)*15</f>
        <v>30</v>
      </c>
      <c r="AR79" s="133">
        <f>SUM(H79,K79,N79,Q79,T79,W79,Z79,AC79,AF79,AI79,AL79,AO79)</f>
        <v>3</v>
      </c>
    </row>
    <row r="80" spans="1:44" ht="11.25">
      <c r="A80" s="69" t="s">
        <v>115</v>
      </c>
      <c r="B80" s="139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194"/>
      <c r="AN80" s="192"/>
      <c r="AO80" s="193"/>
      <c r="AP80" s="194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1.25">
      <c r="A81" s="69" t="s">
        <v>122</v>
      </c>
      <c r="B81" s="139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2"/>
      <c r="AL81" s="193"/>
      <c r="AM81" s="194"/>
      <c r="AN81" s="192"/>
      <c r="AO81" s="193"/>
      <c r="AP81" s="194"/>
      <c r="AQ81" s="118">
        <f>SUM(G81,J81,M81,P81,S81,V81,Y81,AB81,AE81,AH81,AK81,AN81)*15</f>
        <v>30</v>
      </c>
      <c r="AR81" s="119">
        <f>SUM(H81,K81,N81,Q81,T81,W81,Z81,AC81,AF81,AI81,AL81,AO81)</f>
        <v>3</v>
      </c>
    </row>
    <row r="82" spans="1:44" ht="12" thickBot="1">
      <c r="A82" s="70" t="s">
        <v>116</v>
      </c>
      <c r="B82" s="158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5"/>
      <c r="AL82" s="196"/>
      <c r="AM82" s="197"/>
      <c r="AN82" s="195"/>
      <c r="AO82" s="196"/>
      <c r="AP82" s="197"/>
      <c r="AQ82" s="143">
        <f>SUM(G82,J82,M82,P82,S82,V82,Y82,AB82,AE82,AH82,AK82,AN82)*15</f>
        <v>30</v>
      </c>
      <c r="AR82" s="135">
        <f>SUM(H82,K82,N82,Q82,T82,W82,Z82,AC82,AF82,AI82,AL82,AO82)</f>
        <v>3</v>
      </c>
    </row>
    <row r="83" spans="1:44" ht="12.75" thickBot="1" thickTop="1">
      <c r="A83" s="367" t="s">
        <v>35</v>
      </c>
      <c r="B83" s="368"/>
      <c r="C83" s="368"/>
      <c r="D83" s="368"/>
      <c r="E83" s="368"/>
      <c r="F83" s="368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70"/>
      <c r="AR83" s="371"/>
    </row>
    <row r="84" spans="1:44" ht="12" thickBot="1">
      <c r="A84" s="159" t="s">
        <v>519</v>
      </c>
      <c r="B84" s="160" t="s">
        <v>216</v>
      </c>
      <c r="C84" s="148"/>
      <c r="D84" s="149"/>
      <c r="E84" s="149"/>
      <c r="F84" s="150"/>
      <c r="G84" s="161"/>
      <c r="H84" s="148"/>
      <c r="I84" s="162"/>
      <c r="J84" s="161"/>
      <c r="K84" s="148"/>
      <c r="L84" s="162"/>
      <c r="M84" s="161"/>
      <c r="N84" s="148"/>
      <c r="O84" s="162"/>
      <c r="P84" s="161"/>
      <c r="Q84" s="148"/>
      <c r="R84" s="162"/>
      <c r="S84" s="161"/>
      <c r="T84" s="148"/>
      <c r="U84" s="162"/>
      <c r="V84" s="161"/>
      <c r="W84" s="148"/>
      <c r="X84" s="162"/>
      <c r="Y84" s="161"/>
      <c r="Z84" s="148"/>
      <c r="AA84" s="162"/>
      <c r="AB84" s="161"/>
      <c r="AC84" s="148"/>
      <c r="AD84" s="162"/>
      <c r="AE84" s="161"/>
      <c r="AF84" s="148">
        <v>3</v>
      </c>
      <c r="AG84" s="162"/>
      <c r="AH84" s="161"/>
      <c r="AI84" s="148"/>
      <c r="AJ84" s="162"/>
      <c r="AK84" s="220"/>
      <c r="AL84" s="221"/>
      <c r="AM84" s="222"/>
      <c r="AN84" s="220"/>
      <c r="AO84" s="221"/>
      <c r="AP84" s="222"/>
      <c r="AQ84" s="163">
        <f>SUM(G84,J84,M84,P84,S84,V84,Y84,AB84,AE84,AH84,AK84,AN84)*15</f>
        <v>0</v>
      </c>
      <c r="AR84" s="152">
        <f>SUM(H84,K84,N84,Q84,T84,W84,Z84,AC84,AF84,AI84,AL84,AO84)</f>
        <v>3</v>
      </c>
    </row>
    <row r="85" spans="1:44" ht="12.75" thickBot="1" thickTop="1">
      <c r="A85" s="379" t="s">
        <v>19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1"/>
    </row>
    <row r="86" spans="1:44" ht="11.25">
      <c r="A86" s="173" t="s">
        <v>89</v>
      </c>
      <c r="B86" s="174" t="s">
        <v>319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>
        <v>5</v>
      </c>
      <c r="AL86" s="200">
        <v>5</v>
      </c>
      <c r="AM86" s="201" t="s">
        <v>37</v>
      </c>
      <c r="AN86" s="199"/>
      <c r="AO86" s="200"/>
      <c r="AP86" s="201"/>
      <c r="AQ86" s="142">
        <f>SUM(G86,J86,M86,P86,S86,V86,Y86,AB86,AE86,AH86,AK86,AN86)*15</f>
        <v>75</v>
      </c>
      <c r="AR86" s="134">
        <f>SUM(H86,K86,N86,Q86,T86,W86,Z86,AC86,AF86,AI86,AL86,AO86)</f>
        <v>5</v>
      </c>
    </row>
    <row r="87" spans="1:44" ht="11.25">
      <c r="A87" s="173" t="s">
        <v>90</v>
      </c>
      <c r="B87" s="174" t="s">
        <v>320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/>
      <c r="AL87" s="200"/>
      <c r="AM87" s="201"/>
      <c r="AN87" s="199">
        <v>5</v>
      </c>
      <c r="AO87" s="200">
        <v>5</v>
      </c>
      <c r="AP87" s="201" t="s">
        <v>37</v>
      </c>
      <c r="AQ87" s="142">
        <f aca="true" t="shared" si="8" ref="AQ87:AQ94">SUM(G87,J87,M87,P87,S87,V87,Y87,AB87,AE87,AH87,AK87,AN87)*15</f>
        <v>75</v>
      </c>
      <c r="AR87" s="134">
        <f aca="true" t="shared" si="9" ref="AR87:AR93">SUM(H87,K87,N87,Q87,T87,W87,Z87,AC87,AF87,AI87,AL87,AO87)</f>
        <v>5</v>
      </c>
    </row>
    <row r="88" spans="1:44" ht="22.5">
      <c r="A88" s="173" t="s">
        <v>68</v>
      </c>
      <c r="B88" s="174" t="s">
        <v>321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 t="shared" si="8"/>
        <v>75</v>
      </c>
      <c r="AR88" s="134">
        <f t="shared" si="9"/>
        <v>5</v>
      </c>
    </row>
    <row r="89" spans="1:44" ht="12" customHeight="1">
      <c r="A89" s="173" t="s">
        <v>65</v>
      </c>
      <c r="B89" s="174" t="s">
        <v>322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>SUM(G89,J89,M89,P89,S89,V89,Y89,AB89,AE89,AH89,AK89,AN89)*15</f>
        <v>75</v>
      </c>
      <c r="AR89" s="134">
        <f t="shared" si="9"/>
        <v>5</v>
      </c>
    </row>
    <row r="90" spans="1:44" ht="11.25">
      <c r="A90" s="69" t="s">
        <v>27</v>
      </c>
      <c r="B90" s="139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2</v>
      </c>
      <c r="AM90" s="194" t="s">
        <v>37</v>
      </c>
      <c r="AN90" s="192">
        <v>1</v>
      </c>
      <c r="AO90" s="193">
        <v>2</v>
      </c>
      <c r="AP90" s="194" t="s">
        <v>37</v>
      </c>
      <c r="AQ90" s="118">
        <f t="shared" si="8"/>
        <v>30</v>
      </c>
      <c r="AR90" s="119">
        <f t="shared" si="9"/>
        <v>4</v>
      </c>
    </row>
    <row r="91" spans="1:44" ht="11.25">
      <c r="A91" s="69" t="s">
        <v>28</v>
      </c>
      <c r="B91" s="139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4</v>
      </c>
      <c r="AM91" s="194" t="s">
        <v>37</v>
      </c>
      <c r="AN91" s="192">
        <v>1</v>
      </c>
      <c r="AO91" s="193">
        <v>4</v>
      </c>
      <c r="AP91" s="194" t="s">
        <v>37</v>
      </c>
      <c r="AQ91" s="118">
        <f t="shared" si="8"/>
        <v>30</v>
      </c>
      <c r="AR91" s="119">
        <f t="shared" si="9"/>
        <v>8</v>
      </c>
    </row>
    <row r="92" spans="1:44" ht="11.25">
      <c r="A92" s="69" t="s">
        <v>29</v>
      </c>
      <c r="B92" s="139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3</v>
      </c>
      <c r="AP92" s="194" t="s">
        <v>37</v>
      </c>
      <c r="AQ92" s="118">
        <f t="shared" si="8"/>
        <v>30</v>
      </c>
      <c r="AR92" s="119">
        <f t="shared" si="9"/>
        <v>5</v>
      </c>
    </row>
    <row r="93" spans="1:44" ht="12" thickBot="1">
      <c r="A93" s="75" t="s">
        <v>30</v>
      </c>
      <c r="B93" s="177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8">
        <v>1</v>
      </c>
      <c r="AL93" s="209">
        <v>3</v>
      </c>
      <c r="AM93" s="210" t="s">
        <v>37</v>
      </c>
      <c r="AN93" s="208"/>
      <c r="AO93" s="209"/>
      <c r="AP93" s="210"/>
      <c r="AQ93" s="143">
        <f t="shared" si="8"/>
        <v>15</v>
      </c>
      <c r="AR93" s="135">
        <f t="shared" si="9"/>
        <v>3</v>
      </c>
    </row>
    <row r="94" spans="1:44" ht="12" thickBot="1">
      <c r="A94" s="178" t="s">
        <v>20</v>
      </c>
      <c r="B94" s="160" t="s">
        <v>327</v>
      </c>
      <c r="C94" s="148"/>
      <c r="D94" s="149"/>
      <c r="E94" s="149" t="s">
        <v>151</v>
      </c>
      <c r="F94" s="150"/>
      <c r="G94" s="161"/>
      <c r="H94" s="148"/>
      <c r="I94" s="162"/>
      <c r="J94" s="161"/>
      <c r="K94" s="148"/>
      <c r="L94" s="162"/>
      <c r="M94" s="161"/>
      <c r="N94" s="148"/>
      <c r="O94" s="162"/>
      <c r="P94" s="161"/>
      <c r="Q94" s="148"/>
      <c r="R94" s="162"/>
      <c r="S94" s="161"/>
      <c r="T94" s="148"/>
      <c r="U94" s="162"/>
      <c r="V94" s="161"/>
      <c r="W94" s="148"/>
      <c r="X94" s="162"/>
      <c r="Y94" s="161"/>
      <c r="Z94" s="148"/>
      <c r="AA94" s="162"/>
      <c r="AB94" s="161"/>
      <c r="AC94" s="148"/>
      <c r="AD94" s="162"/>
      <c r="AE94" s="161"/>
      <c r="AF94" s="148"/>
      <c r="AG94" s="162"/>
      <c r="AH94" s="161"/>
      <c r="AI94" s="148"/>
      <c r="AJ94" s="162"/>
      <c r="AK94" s="220">
        <v>0</v>
      </c>
      <c r="AL94" s="221">
        <v>2</v>
      </c>
      <c r="AM94" s="222" t="s">
        <v>37</v>
      </c>
      <c r="AN94" s="220">
        <v>0</v>
      </c>
      <c r="AO94" s="221">
        <v>2</v>
      </c>
      <c r="AP94" s="222" t="s">
        <v>37</v>
      </c>
      <c r="AQ94" s="163">
        <f t="shared" si="8"/>
        <v>0</v>
      </c>
      <c r="AR94" s="152">
        <f>SUM(H94,K94,N94,Q94,T94,W94,Z94,AC94,AF94,AI94,AL94,AO94)</f>
        <v>4</v>
      </c>
    </row>
    <row r="95" spans="1:44" ht="12.75" thickBot="1" thickTop="1">
      <c r="A95" s="382" t="s">
        <v>489</v>
      </c>
      <c r="B95" s="383"/>
      <c r="C95" s="383"/>
      <c r="D95" s="383"/>
      <c r="E95" s="383"/>
      <c r="F95" s="384"/>
      <c r="G95" s="179">
        <f>SUM(G62:G77,G79,G84,G86:G94)</f>
        <v>1</v>
      </c>
      <c r="H95" s="180">
        <f aca="true" t="shared" si="10" ref="H95:AO95">SUM(H62:H77,H79,H84,H86:H94)</f>
        <v>0</v>
      </c>
      <c r="I95" s="181"/>
      <c r="J95" s="179">
        <f t="shared" si="10"/>
        <v>1</v>
      </c>
      <c r="K95" s="180">
        <f t="shared" si="10"/>
        <v>0</v>
      </c>
      <c r="L95" s="181"/>
      <c r="M95" s="179">
        <f t="shared" si="10"/>
        <v>0</v>
      </c>
      <c r="N95" s="180">
        <f t="shared" si="10"/>
        <v>0</v>
      </c>
      <c r="O95" s="181"/>
      <c r="P95" s="179">
        <f t="shared" si="10"/>
        <v>3</v>
      </c>
      <c r="Q95" s="180">
        <f t="shared" si="10"/>
        <v>4</v>
      </c>
      <c r="R95" s="181"/>
      <c r="S95" s="179">
        <f t="shared" si="10"/>
        <v>3</v>
      </c>
      <c r="T95" s="180">
        <f t="shared" si="10"/>
        <v>4</v>
      </c>
      <c r="U95" s="181"/>
      <c r="V95" s="179">
        <f t="shared" si="10"/>
        <v>3</v>
      </c>
      <c r="W95" s="180">
        <f t="shared" si="10"/>
        <v>4</v>
      </c>
      <c r="X95" s="181"/>
      <c r="Y95" s="179">
        <f t="shared" si="10"/>
        <v>8</v>
      </c>
      <c r="Z95" s="180">
        <f t="shared" si="10"/>
        <v>9</v>
      </c>
      <c r="AA95" s="181"/>
      <c r="AB95" s="179">
        <f t="shared" si="10"/>
        <v>8</v>
      </c>
      <c r="AC95" s="180">
        <f t="shared" si="10"/>
        <v>9</v>
      </c>
      <c r="AD95" s="181"/>
      <c r="AE95" s="179">
        <f t="shared" si="10"/>
        <v>8</v>
      </c>
      <c r="AF95" s="180">
        <f t="shared" si="10"/>
        <v>12</v>
      </c>
      <c r="AG95" s="181"/>
      <c r="AH95" s="179">
        <f t="shared" si="10"/>
        <v>8</v>
      </c>
      <c r="AI95" s="180">
        <f t="shared" si="10"/>
        <v>8</v>
      </c>
      <c r="AJ95" s="181"/>
      <c r="AK95" s="227">
        <f t="shared" si="10"/>
        <v>16</v>
      </c>
      <c r="AL95" s="228">
        <f t="shared" si="10"/>
        <v>25</v>
      </c>
      <c r="AM95" s="229"/>
      <c r="AN95" s="230">
        <f t="shared" si="10"/>
        <v>14</v>
      </c>
      <c r="AO95" s="228">
        <f t="shared" si="10"/>
        <v>25</v>
      </c>
      <c r="AP95" s="229"/>
      <c r="AQ95" s="182">
        <f>SUM(AQ62:AQ77,AQ79,AQ84,AQ86:AQ94)</f>
        <v>1095</v>
      </c>
      <c r="AR95" s="146">
        <f>SUM(AR62:AR77,AR79,AR84,AR86:AR94)</f>
        <v>100</v>
      </c>
    </row>
    <row r="96" spans="1:44" ht="12.75" thickBot="1" thickTop="1">
      <c r="A96" s="385" t="s">
        <v>34</v>
      </c>
      <c r="B96" s="386"/>
      <c r="C96" s="386"/>
      <c r="D96" s="386"/>
      <c r="E96" s="386"/>
      <c r="F96" s="386"/>
      <c r="G96" s="182">
        <f>SUM(G56,G95)</f>
        <v>31.5</v>
      </c>
      <c r="H96" s="180">
        <f>SUM(H56,H95)</f>
        <v>31</v>
      </c>
      <c r="I96" s="181"/>
      <c r="J96" s="179">
        <f>SUM(J56,J95)</f>
        <v>30.5</v>
      </c>
      <c r="K96" s="180">
        <f>SUM(K56,K95)</f>
        <v>30</v>
      </c>
      <c r="L96" s="181"/>
      <c r="M96" s="179">
        <f>SUM(M56,M95)</f>
        <v>32.5</v>
      </c>
      <c r="N96" s="180">
        <f>SUM(N56,N95)</f>
        <v>31</v>
      </c>
      <c r="O96" s="181"/>
      <c r="P96" s="179">
        <f>SUM(P56,P95)</f>
        <v>33.5</v>
      </c>
      <c r="Q96" s="180">
        <f>SUM(Q56,Q95)</f>
        <v>32</v>
      </c>
      <c r="R96" s="181"/>
      <c r="S96" s="179">
        <f>SUM(S56,S95)</f>
        <v>29</v>
      </c>
      <c r="T96" s="180">
        <f>SUM(T56,T95)</f>
        <v>29</v>
      </c>
      <c r="U96" s="181"/>
      <c r="V96" s="179">
        <f>SUM(V56,V95)</f>
        <v>29</v>
      </c>
      <c r="W96" s="180">
        <f>SUM(W56,W95)</f>
        <v>31</v>
      </c>
      <c r="X96" s="181"/>
      <c r="Y96" s="179">
        <f>SUM(Y56,Y95)</f>
        <v>28.5</v>
      </c>
      <c r="Z96" s="180">
        <f>SUM(Z56,Z95)</f>
        <v>30</v>
      </c>
      <c r="AA96" s="181"/>
      <c r="AB96" s="179">
        <f>SUM(AB56,AB95)</f>
        <v>28.5</v>
      </c>
      <c r="AC96" s="180">
        <f>SUM(AC56,AC95)</f>
        <v>33</v>
      </c>
      <c r="AD96" s="181"/>
      <c r="AE96" s="179">
        <f>SUM(AE56,AE95)</f>
        <v>21</v>
      </c>
      <c r="AF96" s="180">
        <f>SUM(AF56,AF95)</f>
        <v>28</v>
      </c>
      <c r="AG96" s="181"/>
      <c r="AH96" s="179">
        <f>SUM(AH56,AH95)</f>
        <v>20</v>
      </c>
      <c r="AI96" s="180">
        <f>SUM(AI56,AI95)</f>
        <v>27</v>
      </c>
      <c r="AJ96" s="181"/>
      <c r="AK96" s="227">
        <f>SUM(AK56,AK95)</f>
        <v>16</v>
      </c>
      <c r="AL96" s="228">
        <f>SUM(AL56,AL95)</f>
        <v>29</v>
      </c>
      <c r="AM96" s="229"/>
      <c r="AN96" s="230">
        <f>SUM(AN56,AN95)</f>
        <v>14</v>
      </c>
      <c r="AO96" s="228">
        <f>SUM(AO56,AO95)</f>
        <v>29</v>
      </c>
      <c r="AP96" s="229"/>
      <c r="AQ96" s="248">
        <f>SUM(AQ56,AQ95)</f>
        <v>4732.5</v>
      </c>
      <c r="AR96" s="146">
        <f>SUM(AR56,AR95)</f>
        <v>360</v>
      </c>
    </row>
    <row r="97" ht="12" thickTop="1">
      <c r="F97" s="202"/>
    </row>
    <row r="98" spans="1:6" ht="12">
      <c r="A98" s="185" t="s">
        <v>473</v>
      </c>
      <c r="F98" s="202"/>
    </row>
    <row r="99" ht="11.25">
      <c r="F99" s="202"/>
    </row>
    <row r="100" spans="1:44" ht="12">
      <c r="A100" s="117" t="s">
        <v>158</v>
      </c>
      <c r="B100" s="117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6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17" t="s">
        <v>185</v>
      </c>
      <c r="B101" s="117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6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17" t="s">
        <v>186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187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/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231" t="s">
        <v>159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 t="s">
        <v>160</v>
      </c>
      <c r="B106" s="117"/>
      <c r="C106" s="116"/>
      <c r="D106" s="117" t="s">
        <v>161</v>
      </c>
      <c r="E106" s="117"/>
      <c r="F106" s="117"/>
      <c r="G106" s="117" t="s">
        <v>162</v>
      </c>
      <c r="H106" s="117"/>
      <c r="I106" s="117"/>
      <c r="J106" s="117"/>
      <c r="K106" s="117"/>
      <c r="L106" s="117"/>
      <c r="M106" s="117" t="s">
        <v>163</v>
      </c>
      <c r="N106" s="117"/>
      <c r="O106" s="117"/>
      <c r="P106" s="117"/>
      <c r="Q106" s="117"/>
      <c r="R106" s="116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17" t="s">
        <v>164</v>
      </c>
      <c r="B107" s="117"/>
      <c r="C107" s="116"/>
      <c r="D107" s="117" t="s">
        <v>165</v>
      </c>
      <c r="E107" s="117"/>
      <c r="F107" s="117"/>
      <c r="G107" s="117" t="s">
        <v>166</v>
      </c>
      <c r="H107" s="117"/>
      <c r="I107" s="117"/>
      <c r="J107" s="117"/>
      <c r="K107" s="117"/>
      <c r="L107" s="117"/>
      <c r="M107" s="117" t="s">
        <v>167</v>
      </c>
      <c r="N107" s="117"/>
      <c r="O107" s="117"/>
      <c r="P107" s="117"/>
      <c r="Q107" s="117"/>
      <c r="R107" s="116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168</v>
      </c>
      <c r="B108" s="117"/>
      <c r="C108" s="116"/>
      <c r="D108" s="117" t="s">
        <v>169</v>
      </c>
      <c r="E108" s="117"/>
      <c r="F108" s="117"/>
      <c r="G108" s="117" t="s">
        <v>170</v>
      </c>
      <c r="H108" s="117"/>
      <c r="I108" s="117"/>
      <c r="J108" s="117"/>
      <c r="K108" s="117"/>
      <c r="L108" s="117"/>
      <c r="M108" s="117" t="s">
        <v>171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172</v>
      </c>
      <c r="B109" s="117"/>
      <c r="C109" s="116"/>
      <c r="D109" s="117"/>
      <c r="E109" s="117"/>
      <c r="F109" s="117"/>
      <c r="G109" s="117" t="s">
        <v>173</v>
      </c>
      <c r="H109" s="117"/>
      <c r="I109" s="117"/>
      <c r="J109" s="117"/>
      <c r="K109" s="117"/>
      <c r="L109" s="117"/>
      <c r="M109" s="106" t="s">
        <v>190</v>
      </c>
      <c r="N109" s="106"/>
      <c r="O109" s="106"/>
      <c r="P109" s="106"/>
      <c r="Q109" s="106"/>
      <c r="R109" s="104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174</v>
      </c>
      <c r="B110" s="117"/>
      <c r="C110" s="116"/>
      <c r="D110" s="117"/>
      <c r="E110" s="117"/>
      <c r="F110" s="117"/>
      <c r="G110" s="117" t="s">
        <v>175</v>
      </c>
      <c r="H110" s="117"/>
      <c r="I110" s="117"/>
      <c r="J110" s="117"/>
      <c r="K110" s="117"/>
      <c r="L110" s="117"/>
      <c r="M110" s="337" t="s">
        <v>534</v>
      </c>
      <c r="N110" s="102"/>
      <c r="O110" s="102"/>
      <c r="P110" s="102"/>
      <c r="Q110" s="103"/>
      <c r="R110" s="104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176</v>
      </c>
      <c r="B111" s="117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337" t="s">
        <v>537</v>
      </c>
      <c r="N111" s="102"/>
      <c r="O111" s="102"/>
      <c r="P111" s="102"/>
      <c r="Q111" s="103"/>
      <c r="R111" s="104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192</v>
      </c>
      <c r="B112" s="117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/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231" t="s">
        <v>177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6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183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178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179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28" ht="12">
      <c r="A118" s="106" t="s">
        <v>520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521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28" ht="12">
      <c r="A120" s="106" t="s">
        <v>522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44" ht="12">
      <c r="A121" s="106" t="s">
        <v>523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Q121" s="147"/>
      <c r="AR121" s="147"/>
    </row>
  </sheetData>
  <sheetProtection password="CEBE" sheet="1"/>
  <mergeCells count="74">
    <mergeCell ref="A83:F83"/>
    <mergeCell ref="G83:AP83"/>
    <mergeCell ref="AQ83:AR83"/>
    <mergeCell ref="A85:AR85"/>
    <mergeCell ref="A95:F95"/>
    <mergeCell ref="A96:F96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49:AJ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V12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140625" style="184" customWidth="1"/>
    <col min="4" max="4" width="5.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38" t="s">
        <v>528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.75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5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87"/>
      <c r="AU5" s="187"/>
      <c r="AV5" s="187"/>
    </row>
    <row r="6" spans="1:48" ht="12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.75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190"/>
      <c r="AN8" s="188"/>
      <c r="AO8" s="189"/>
      <c r="AP8" s="190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194"/>
      <c r="AN9" s="192"/>
      <c r="AO9" s="193"/>
      <c r="AP9" s="194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194"/>
      <c r="AN10" s="192"/>
      <c r="AO10" s="193"/>
      <c r="AP10" s="194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194"/>
      <c r="AN11" s="192"/>
      <c r="AO11" s="193"/>
      <c r="AP11" s="194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194"/>
      <c r="AN12" s="192"/>
      <c r="AO12" s="193"/>
      <c r="AP12" s="194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194"/>
      <c r="AN13" s="192"/>
      <c r="AO13" s="193"/>
      <c r="AP13" s="194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194"/>
      <c r="AN14" s="192"/>
      <c r="AO14" s="193"/>
      <c r="AP14" s="194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194"/>
      <c r="AN15" s="192"/>
      <c r="AO15" s="193"/>
      <c r="AP15" s="194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197"/>
      <c r="AN16" s="195"/>
      <c r="AO16" s="196"/>
      <c r="AP16" s="197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194"/>
      <c r="AN17" s="192"/>
      <c r="AO17" s="193"/>
      <c r="AP17" s="194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483</v>
      </c>
      <c r="B18" s="158" t="s">
        <v>494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197"/>
      <c r="AN18" s="195"/>
      <c r="AO18" s="196"/>
      <c r="AP18" s="197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197"/>
      <c r="AN19" s="195"/>
      <c r="AO19" s="196"/>
      <c r="AP19" s="197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197"/>
      <c r="AN20" s="195"/>
      <c r="AO20" s="196"/>
      <c r="AP20" s="197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197"/>
      <c r="AN21" s="195"/>
      <c r="AO21" s="196"/>
      <c r="AP21" s="197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197"/>
      <c r="AN22" s="195"/>
      <c r="AO22" s="196"/>
      <c r="AP22" s="197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197"/>
      <c r="AN23" s="195"/>
      <c r="AO23" s="196"/>
      <c r="AP23" s="197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197"/>
      <c r="AN24" s="195"/>
      <c r="AO24" s="196"/>
      <c r="AP24" s="197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197"/>
      <c r="AN25" s="195"/>
      <c r="AO25" s="196"/>
      <c r="AP25" s="197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197"/>
      <c r="AN26" s="195"/>
      <c r="AO26" s="196"/>
      <c r="AP26" s="197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197"/>
      <c r="AN27" s="195"/>
      <c r="AO27" s="196"/>
      <c r="AP27" s="197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197"/>
      <c r="AN28" s="195"/>
      <c r="AO28" s="196"/>
      <c r="AP28" s="197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493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194"/>
      <c r="AN29" s="192"/>
      <c r="AO29" s="193"/>
      <c r="AP29" s="194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197"/>
      <c r="AN30" s="195"/>
      <c r="AO30" s="196"/>
      <c r="AP30" s="197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197"/>
      <c r="AN31" s="195"/>
      <c r="AO31" s="196"/>
      <c r="AP31" s="197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197"/>
      <c r="AN32" s="195"/>
      <c r="AO32" s="196"/>
      <c r="AP32" s="197"/>
      <c r="AQ32" s="143">
        <f t="shared" si="1"/>
        <v>90</v>
      </c>
      <c r="AR32" s="135">
        <f t="shared" si="2"/>
        <v>6</v>
      </c>
    </row>
    <row r="33" spans="1:44" ht="12" thickBot="1">
      <c r="A33" s="75" t="s">
        <v>132</v>
      </c>
      <c r="B33" s="177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8"/>
      <c r="AL33" s="209"/>
      <c r="AM33" s="210"/>
      <c r="AN33" s="208"/>
      <c r="AO33" s="209"/>
      <c r="AP33" s="210"/>
      <c r="AQ33" s="232">
        <f t="shared" si="1"/>
        <v>0</v>
      </c>
      <c r="AR33" s="140">
        <f t="shared" si="2"/>
        <v>1</v>
      </c>
    </row>
    <row r="34" spans="1:44" ht="12" thickBot="1">
      <c r="A34" s="402" t="s">
        <v>529</v>
      </c>
      <c r="B34" s="403"/>
      <c r="C34" s="403"/>
      <c r="D34" s="403"/>
      <c r="E34" s="403"/>
      <c r="F34" s="387"/>
      <c r="G34" s="388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90"/>
      <c r="AQ34" s="391"/>
      <c r="AR34" s="392"/>
    </row>
    <row r="35" spans="1:44" ht="11.25">
      <c r="A35" s="120" t="s">
        <v>50</v>
      </c>
      <c r="B35" s="156" t="s">
        <v>504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1</v>
      </c>
      <c r="N35" s="121">
        <v>2</v>
      </c>
      <c r="O35" s="125" t="s">
        <v>37</v>
      </c>
      <c r="P35" s="124">
        <v>1</v>
      </c>
      <c r="Q35" s="121">
        <v>2</v>
      </c>
      <c r="R35" s="125" t="s">
        <v>36</v>
      </c>
      <c r="S35" s="124">
        <v>1</v>
      </c>
      <c r="T35" s="121">
        <v>2</v>
      </c>
      <c r="U35" s="125" t="s">
        <v>37</v>
      </c>
      <c r="V35" s="124">
        <v>1</v>
      </c>
      <c r="W35" s="121">
        <v>2</v>
      </c>
      <c r="X35" s="125" t="s">
        <v>36</v>
      </c>
      <c r="Y35" s="124">
        <v>0.5</v>
      </c>
      <c r="Z35" s="121">
        <v>2</v>
      </c>
      <c r="AA35" s="125" t="s">
        <v>37</v>
      </c>
      <c r="AB35" s="124">
        <v>0.5</v>
      </c>
      <c r="AC35" s="121">
        <v>2</v>
      </c>
      <c r="AD35" s="125" t="s">
        <v>36</v>
      </c>
      <c r="AE35" s="124">
        <v>0.5</v>
      </c>
      <c r="AF35" s="121">
        <v>2</v>
      </c>
      <c r="AG35" s="125" t="s">
        <v>37</v>
      </c>
      <c r="AH35" s="124">
        <v>0.5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120</v>
      </c>
      <c r="AR35" s="133">
        <f>SUM(H35,K35,N35,Q35,T35,W35,Z35,AC35,AF35,AI35,AL35,AO35)</f>
        <v>20</v>
      </c>
    </row>
    <row r="36" spans="1:48" ht="15">
      <c r="A36" s="173" t="s">
        <v>87</v>
      </c>
      <c r="B36" s="174" t="s">
        <v>495</v>
      </c>
      <c r="C36" s="126" t="s">
        <v>512</v>
      </c>
      <c r="D36" s="175" t="s">
        <v>147</v>
      </c>
      <c r="E36" s="175" t="s">
        <v>37</v>
      </c>
      <c r="F36" s="176">
        <v>60</v>
      </c>
      <c r="H36" s="330"/>
      <c r="I36" s="331"/>
      <c r="J36" s="332"/>
      <c r="K36" s="331"/>
      <c r="L36" s="333"/>
      <c r="N36" s="331"/>
      <c r="O36" s="333"/>
      <c r="P36" s="127">
        <v>0.5</v>
      </c>
      <c r="Q36" s="126">
        <v>2</v>
      </c>
      <c r="R36" s="128" t="s">
        <v>37</v>
      </c>
      <c r="S36" s="127">
        <v>0.5</v>
      </c>
      <c r="T36" s="126">
        <v>2</v>
      </c>
      <c r="U36" s="128" t="s">
        <v>37</v>
      </c>
      <c r="V36" s="127">
        <v>0.5</v>
      </c>
      <c r="W36" s="126">
        <v>2</v>
      </c>
      <c r="X36" s="128" t="s">
        <v>37</v>
      </c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01"/>
      <c r="AN36" s="199"/>
      <c r="AO36" s="200"/>
      <c r="AP36" s="201"/>
      <c r="AQ36" s="142">
        <f aca="true" t="shared" si="3" ref="AQ36:AQ47">SUM(G36,J36,M36,P36,S36,V36,Y36,AB36,AE36,AH36,AK36,AN36)*15</f>
        <v>22.5</v>
      </c>
      <c r="AR36" s="134">
        <f>SUM(H36,K36,N36,Q36,T36,W36,Z36,AC36,AF36,AI36,AL36,AO36)</f>
        <v>6</v>
      </c>
      <c r="AT36" s="187"/>
      <c r="AU36" s="187"/>
      <c r="AV36" s="187"/>
    </row>
    <row r="37" spans="1:48" ht="11.25">
      <c r="A37" s="131" t="s">
        <v>135</v>
      </c>
      <c r="B37" s="132" t="s">
        <v>496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4"/>
      <c r="AI37" s="245"/>
      <c r="AJ37" s="246"/>
      <c r="AK37" s="192"/>
      <c r="AL37" s="193"/>
      <c r="AM37" s="194"/>
      <c r="AN37" s="192"/>
      <c r="AO37" s="193"/>
      <c r="AP37" s="194"/>
      <c r="AQ37" s="118">
        <f t="shared" si="3"/>
        <v>15</v>
      </c>
      <c r="AR37" s="119">
        <f aca="true" t="shared" si="4" ref="AR37:AR48">SUM(H37,K37,N37,Q37,T37,W37,Z37,AC37,AF37,AI37,AL37,AO37)</f>
        <v>1</v>
      </c>
      <c r="AT37" s="155"/>
      <c r="AU37" s="155"/>
      <c r="AV37" s="155"/>
    </row>
    <row r="38" spans="1:44" ht="11.25">
      <c r="A38" s="69" t="s">
        <v>70</v>
      </c>
      <c r="B38" s="139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2"/>
      <c r="AL38" s="193"/>
      <c r="AM38" s="194"/>
      <c r="AN38" s="192"/>
      <c r="AO38" s="193"/>
      <c r="AP38" s="194"/>
      <c r="AQ38" s="118">
        <f t="shared" si="3"/>
        <v>60</v>
      </c>
      <c r="AR38" s="119">
        <f t="shared" si="4"/>
        <v>4</v>
      </c>
    </row>
    <row r="39" spans="1:44" ht="11.25">
      <c r="A39" s="173" t="s">
        <v>82</v>
      </c>
      <c r="B39" s="174" t="s">
        <v>465</v>
      </c>
      <c r="C39" s="126" t="s">
        <v>188</v>
      </c>
      <c r="D39" s="175" t="s">
        <v>148</v>
      </c>
      <c r="E39" s="175" t="s">
        <v>150</v>
      </c>
      <c r="F39" s="176">
        <v>45</v>
      </c>
      <c r="G39" s="198">
        <v>2</v>
      </c>
      <c r="H39" s="129">
        <v>1</v>
      </c>
      <c r="I39" s="130" t="s">
        <v>36</v>
      </c>
      <c r="J39" s="198">
        <v>2</v>
      </c>
      <c r="K39" s="129">
        <v>1</v>
      </c>
      <c r="L39" s="130" t="s">
        <v>36</v>
      </c>
      <c r="M39" s="198">
        <v>2</v>
      </c>
      <c r="N39" s="129">
        <v>1</v>
      </c>
      <c r="O39" s="130" t="s">
        <v>36</v>
      </c>
      <c r="P39" s="198">
        <v>2</v>
      </c>
      <c r="Q39" s="129">
        <v>1</v>
      </c>
      <c r="R39" s="130" t="s">
        <v>36</v>
      </c>
      <c r="S39" s="198">
        <v>2</v>
      </c>
      <c r="T39" s="129">
        <v>1</v>
      </c>
      <c r="U39" s="130" t="s">
        <v>36</v>
      </c>
      <c r="V39" s="198">
        <v>2</v>
      </c>
      <c r="W39" s="129">
        <v>1</v>
      </c>
      <c r="X39" s="130" t="s">
        <v>37</v>
      </c>
      <c r="Y39" s="127"/>
      <c r="Z39" s="126"/>
      <c r="AA39" s="128"/>
      <c r="AB39" s="127"/>
      <c r="AC39" s="126"/>
      <c r="AD39" s="128"/>
      <c r="AE39" s="127"/>
      <c r="AF39" s="126"/>
      <c r="AG39" s="128"/>
      <c r="AH39" s="127"/>
      <c r="AI39" s="126"/>
      <c r="AJ39" s="128"/>
      <c r="AK39" s="199"/>
      <c r="AL39" s="200"/>
      <c r="AM39" s="201"/>
      <c r="AN39" s="199"/>
      <c r="AO39" s="200"/>
      <c r="AP39" s="201"/>
      <c r="AQ39" s="142">
        <f t="shared" si="3"/>
        <v>180</v>
      </c>
      <c r="AR39" s="134">
        <f t="shared" si="4"/>
        <v>6</v>
      </c>
    </row>
    <row r="40" spans="1:44" ht="11.25">
      <c r="A40" s="70" t="s">
        <v>131</v>
      </c>
      <c r="B40" s="158" t="s">
        <v>466</v>
      </c>
      <c r="C40" s="59" t="s">
        <v>468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197"/>
      <c r="AN40" s="195"/>
      <c r="AO40" s="196"/>
      <c r="AP40" s="197"/>
      <c r="AQ40" s="143">
        <f t="shared" si="3"/>
        <v>0</v>
      </c>
      <c r="AR40" s="135">
        <f t="shared" si="4"/>
        <v>1</v>
      </c>
    </row>
    <row r="41" spans="1:44" ht="11.25">
      <c r="A41" s="70" t="s">
        <v>83</v>
      </c>
      <c r="B41" s="132" t="s">
        <v>291</v>
      </c>
      <c r="C41" s="59" t="s">
        <v>333</v>
      </c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51"/>
      <c r="AF41" s="252"/>
      <c r="AG41" s="253"/>
      <c r="AH41" s="58"/>
      <c r="AI41" s="59"/>
      <c r="AJ41" s="60"/>
      <c r="AK41" s="195"/>
      <c r="AL41" s="196"/>
      <c r="AM41" s="197"/>
      <c r="AN41" s="195"/>
      <c r="AO41" s="196"/>
      <c r="AP41" s="197"/>
      <c r="AQ41" s="136">
        <f t="shared" si="3"/>
        <v>30</v>
      </c>
      <c r="AR41" s="137">
        <f t="shared" si="4"/>
        <v>2</v>
      </c>
    </row>
    <row r="42" spans="1:44" ht="11.25">
      <c r="A42" s="70" t="s">
        <v>153</v>
      </c>
      <c r="B42" s="158" t="s">
        <v>292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2</v>
      </c>
      <c r="T42" s="59">
        <v>2</v>
      </c>
      <c r="U42" s="60" t="s">
        <v>36</v>
      </c>
      <c r="V42" s="58">
        <v>2</v>
      </c>
      <c r="W42" s="59">
        <v>2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197"/>
      <c r="AN42" s="195"/>
      <c r="AO42" s="196"/>
      <c r="AP42" s="197"/>
      <c r="AQ42" s="143">
        <f t="shared" si="3"/>
        <v>120</v>
      </c>
      <c r="AR42" s="135">
        <f t="shared" si="4"/>
        <v>8</v>
      </c>
    </row>
    <row r="43" spans="1:44" ht="11.25">
      <c r="A43" s="70" t="s">
        <v>84</v>
      </c>
      <c r="B43" s="158" t="s">
        <v>467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197"/>
      <c r="AN43" s="195"/>
      <c r="AO43" s="196"/>
      <c r="AP43" s="197"/>
      <c r="AQ43" s="143">
        <f t="shared" si="3"/>
        <v>30</v>
      </c>
      <c r="AR43" s="135">
        <f t="shared" si="4"/>
        <v>2</v>
      </c>
    </row>
    <row r="44" spans="1:44" ht="11.25">
      <c r="A44" s="70" t="s">
        <v>137</v>
      </c>
      <c r="B44" s="158" t="s">
        <v>351</v>
      </c>
      <c r="C44" s="59" t="s">
        <v>352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36</v>
      </c>
      <c r="AE44" s="58"/>
      <c r="AF44" s="59"/>
      <c r="AG44" s="60"/>
      <c r="AH44" s="58"/>
      <c r="AI44" s="59"/>
      <c r="AJ44" s="60"/>
      <c r="AK44" s="195"/>
      <c r="AL44" s="196"/>
      <c r="AM44" s="197"/>
      <c r="AN44" s="195"/>
      <c r="AO44" s="196"/>
      <c r="AP44" s="197"/>
      <c r="AQ44" s="118">
        <f>SUM(G44,J44,M44,P44,S44,V44,Y44,AB44,AE44,AH44,AK44,AN44)*15</f>
        <v>60</v>
      </c>
      <c r="AR44" s="119">
        <f t="shared" si="4"/>
        <v>6</v>
      </c>
    </row>
    <row r="45" spans="1:44" ht="11.25">
      <c r="A45" s="70" t="s">
        <v>140</v>
      </c>
      <c r="B45" s="158" t="s">
        <v>294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5"/>
      <c r="AL45" s="196"/>
      <c r="AM45" s="197"/>
      <c r="AN45" s="195"/>
      <c r="AO45" s="196"/>
      <c r="AP45" s="197"/>
      <c r="AQ45" s="118">
        <f t="shared" si="3"/>
        <v>150</v>
      </c>
      <c r="AR45" s="119">
        <f t="shared" si="4"/>
        <v>8</v>
      </c>
    </row>
    <row r="46" spans="1:44" ht="11.25">
      <c r="A46" s="70" t="s">
        <v>154</v>
      </c>
      <c r="B46" s="158" t="s">
        <v>295</v>
      </c>
      <c r="C46" s="59" t="s">
        <v>340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5"/>
      <c r="AL46" s="196"/>
      <c r="AM46" s="197"/>
      <c r="AN46" s="195"/>
      <c r="AO46" s="196"/>
      <c r="AP46" s="197"/>
      <c r="AQ46" s="143">
        <f t="shared" si="3"/>
        <v>0</v>
      </c>
      <c r="AR46" s="135">
        <f t="shared" si="4"/>
        <v>1</v>
      </c>
    </row>
    <row r="47" spans="1:44" ht="11.25">
      <c r="A47" s="70" t="s">
        <v>85</v>
      </c>
      <c r="B47" s="158" t="s">
        <v>296</v>
      </c>
      <c r="C47" s="59" t="s">
        <v>188</v>
      </c>
      <c r="D47" s="54" t="s">
        <v>148</v>
      </c>
      <c r="E47" s="54" t="s">
        <v>149</v>
      </c>
      <c r="F47" s="55">
        <v>45</v>
      </c>
      <c r="G47" s="58">
        <v>2</v>
      </c>
      <c r="H47" s="59">
        <v>1</v>
      </c>
      <c r="I47" s="60" t="s">
        <v>37</v>
      </c>
      <c r="J47" s="58">
        <v>2</v>
      </c>
      <c r="K47" s="59">
        <v>1</v>
      </c>
      <c r="L47" s="60" t="s">
        <v>36</v>
      </c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/>
      <c r="AC47" s="59"/>
      <c r="AD47" s="60"/>
      <c r="AE47" s="58"/>
      <c r="AF47" s="59"/>
      <c r="AG47" s="60"/>
      <c r="AH47" s="58"/>
      <c r="AI47" s="59"/>
      <c r="AJ47" s="60"/>
      <c r="AK47" s="195"/>
      <c r="AL47" s="196"/>
      <c r="AM47" s="197"/>
      <c r="AN47" s="195"/>
      <c r="AO47" s="196"/>
      <c r="AP47" s="197"/>
      <c r="AQ47" s="143">
        <f t="shared" si="3"/>
        <v>60</v>
      </c>
      <c r="AR47" s="135">
        <f t="shared" si="4"/>
        <v>2</v>
      </c>
    </row>
    <row r="48" spans="1:44" ht="12" thickBot="1">
      <c r="A48" s="70" t="s">
        <v>86</v>
      </c>
      <c r="B48" s="158" t="s">
        <v>297</v>
      </c>
      <c r="C48" s="59" t="s">
        <v>341</v>
      </c>
      <c r="D48" s="54" t="s">
        <v>148</v>
      </c>
      <c r="E48" s="54" t="s">
        <v>149</v>
      </c>
      <c r="F48" s="55">
        <v>45</v>
      </c>
      <c r="G48" s="58"/>
      <c r="H48" s="59"/>
      <c r="I48" s="60"/>
      <c r="J48" s="58"/>
      <c r="K48" s="59"/>
      <c r="L48" s="60"/>
      <c r="M48" s="58">
        <v>2</v>
      </c>
      <c r="N48" s="59">
        <v>1</v>
      </c>
      <c r="O48" s="60" t="s">
        <v>37</v>
      </c>
      <c r="P48" s="58">
        <v>2</v>
      </c>
      <c r="Q48" s="59">
        <v>1</v>
      </c>
      <c r="R48" s="60" t="s">
        <v>36</v>
      </c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197"/>
      <c r="AN48" s="195"/>
      <c r="AO48" s="196"/>
      <c r="AP48" s="197"/>
      <c r="AQ48" s="143">
        <f>SUM(G48,J48,M48,P48,S48,V48,Y48,AB48,AE48,AH48,AK48,AN48)*15</f>
        <v>60</v>
      </c>
      <c r="AR48" s="135">
        <f t="shared" si="4"/>
        <v>2</v>
      </c>
    </row>
    <row r="49" spans="1:44" ht="12" thickBot="1">
      <c r="A49" s="372" t="s">
        <v>490</v>
      </c>
      <c r="B49" s="373"/>
      <c r="C49" s="373"/>
      <c r="D49" s="373"/>
      <c r="E49" s="373"/>
      <c r="F49" s="374"/>
      <c r="G49" s="211">
        <f>SUM(G36:G48)</f>
        <v>9</v>
      </c>
      <c r="H49" s="204">
        <f>SUM(H36:H48)</f>
        <v>6</v>
      </c>
      <c r="I49" s="205"/>
      <c r="J49" s="214">
        <f>SUM(J36:J48)</f>
        <v>9</v>
      </c>
      <c r="K49" s="213">
        <f>SUM(K36:K48)</f>
        <v>6</v>
      </c>
      <c r="L49" s="204"/>
      <c r="M49" s="203">
        <f>SUM(M36:M48)</f>
        <v>8</v>
      </c>
      <c r="N49" s="204">
        <f>SUM(N36:N48)</f>
        <v>5</v>
      </c>
      <c r="O49" s="204"/>
      <c r="P49" s="203">
        <f>SUM(P36:P48)</f>
        <v>8.5</v>
      </c>
      <c r="Q49" s="213">
        <f>SUM(Q36:Q48)</f>
        <v>7</v>
      </c>
      <c r="R49" s="204"/>
      <c r="S49" s="203">
        <f>SUM(S36:S48)</f>
        <v>6</v>
      </c>
      <c r="T49" s="204">
        <f>SUM(T36:T48)</f>
        <v>7</v>
      </c>
      <c r="U49" s="205"/>
      <c r="V49" s="206">
        <f>SUM(V36:V48)</f>
        <v>6</v>
      </c>
      <c r="W49" s="204">
        <f>SUM(W36:W48)</f>
        <v>8</v>
      </c>
      <c r="X49" s="204"/>
      <c r="Y49" s="203">
        <f>SUM(Y36:Y48)</f>
        <v>2.5</v>
      </c>
      <c r="Z49" s="204">
        <f>SUM(Z36:Z48)</f>
        <v>4</v>
      </c>
      <c r="AA49" s="204"/>
      <c r="AB49" s="203">
        <f>SUM(AB36:AB48)</f>
        <v>2.5</v>
      </c>
      <c r="AC49" s="212">
        <f>SUM(AC36:AC48)</f>
        <v>5</v>
      </c>
      <c r="AD49" s="204"/>
      <c r="AE49" s="203">
        <f>SUM(AE36:AE48)</f>
        <v>1</v>
      </c>
      <c r="AF49" s="204">
        <f>SUM(AF36:AF48)</f>
        <v>1</v>
      </c>
      <c r="AG49" s="204"/>
      <c r="AH49" s="203">
        <f>SUM(AH36:AH48)</f>
        <v>0</v>
      </c>
      <c r="AI49" s="212">
        <f>SUM(AI36:AI48)</f>
        <v>0</v>
      </c>
      <c r="AJ49" s="205"/>
      <c r="AK49" s="238"/>
      <c r="AL49" s="239"/>
      <c r="AM49" s="240"/>
      <c r="AN49" s="238"/>
      <c r="AO49" s="239"/>
      <c r="AP49" s="240"/>
      <c r="AQ49" s="215">
        <f>SUM(AQ36:AQ48)</f>
        <v>787.5</v>
      </c>
      <c r="AR49" s="216">
        <f>SUM(AR36:AR48)</f>
        <v>49</v>
      </c>
    </row>
    <row r="50" spans="1:44" ht="12.75" thickBot="1" thickTop="1">
      <c r="A50" s="367" t="s">
        <v>518</v>
      </c>
      <c r="B50" s="368"/>
      <c r="C50" s="368"/>
      <c r="D50" s="368"/>
      <c r="E50" s="368"/>
      <c r="F50" s="368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70"/>
      <c r="AR50" s="371"/>
    </row>
    <row r="51" spans="1:44" ht="11.25">
      <c r="A51" s="120" t="s">
        <v>93</v>
      </c>
      <c r="B51" s="156" t="s">
        <v>298</v>
      </c>
      <c r="C51" s="121" t="s">
        <v>188</v>
      </c>
      <c r="D51" s="122" t="s">
        <v>148</v>
      </c>
      <c r="E51" s="122" t="s">
        <v>150</v>
      </c>
      <c r="F51" s="123">
        <v>45</v>
      </c>
      <c r="G51" s="124"/>
      <c r="H51" s="121"/>
      <c r="I51" s="125"/>
      <c r="J51" s="124"/>
      <c r="K51" s="121"/>
      <c r="L51" s="125"/>
      <c r="M51" s="124"/>
      <c r="N51" s="121"/>
      <c r="O51" s="125"/>
      <c r="P51" s="124"/>
      <c r="Q51" s="121"/>
      <c r="R51" s="125"/>
      <c r="S51" s="124"/>
      <c r="T51" s="121"/>
      <c r="U51" s="125"/>
      <c r="V51" s="124"/>
      <c r="W51" s="121"/>
      <c r="X51" s="125"/>
      <c r="Y51" s="124"/>
      <c r="Z51" s="121"/>
      <c r="AA51" s="125"/>
      <c r="AB51" s="124"/>
      <c r="AC51" s="121"/>
      <c r="AD51" s="125"/>
      <c r="AE51" s="124">
        <v>1</v>
      </c>
      <c r="AF51" s="121">
        <v>1</v>
      </c>
      <c r="AG51" s="125" t="s">
        <v>37</v>
      </c>
      <c r="AH51" s="124">
        <v>1</v>
      </c>
      <c r="AI51" s="121">
        <v>1</v>
      </c>
      <c r="AJ51" s="125" t="s">
        <v>37</v>
      </c>
      <c r="AK51" s="188"/>
      <c r="AL51" s="189"/>
      <c r="AM51" s="265"/>
      <c r="AN51" s="188"/>
      <c r="AO51" s="189"/>
      <c r="AP51" s="265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4" ht="12" thickBot="1">
      <c r="A52" s="70" t="s">
        <v>94</v>
      </c>
      <c r="B52" s="158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5"/>
      <c r="AL52" s="196"/>
      <c r="AM52" s="268"/>
      <c r="AN52" s="195"/>
      <c r="AO52" s="196"/>
      <c r="AP52" s="268"/>
      <c r="AQ52" s="143">
        <f>SUM(G52,J52,M52,P52,S52,V52,Y52,AB52,AE52,AH52,AK52,AN52)*15</f>
        <v>30</v>
      </c>
      <c r="AR52" s="135">
        <f>SUM(H52,K52,N52,Q52,T52,W52,Z52,AC52,AF52,AI52,AL52,AO52)</f>
        <v>2</v>
      </c>
    </row>
    <row r="53" spans="1:44" ht="12.75" thickBot="1" thickTop="1">
      <c r="A53" s="367" t="s">
        <v>35</v>
      </c>
      <c r="B53" s="368"/>
      <c r="C53" s="368"/>
      <c r="D53" s="368"/>
      <c r="E53" s="368"/>
      <c r="F53" s="368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0"/>
      <c r="AR53" s="371"/>
    </row>
    <row r="54" spans="1:44" ht="12" thickBot="1">
      <c r="A54" s="159" t="s">
        <v>519</v>
      </c>
      <c r="B54" s="160" t="s">
        <v>216</v>
      </c>
      <c r="C54" s="148"/>
      <c r="D54" s="149"/>
      <c r="E54" s="149"/>
      <c r="F54" s="150"/>
      <c r="G54" s="161"/>
      <c r="H54" s="148"/>
      <c r="I54" s="162"/>
      <c r="J54" s="161"/>
      <c r="K54" s="148">
        <v>3</v>
      </c>
      <c r="L54" s="162"/>
      <c r="M54" s="161"/>
      <c r="N54" s="148"/>
      <c r="O54" s="162"/>
      <c r="P54" s="161"/>
      <c r="Q54" s="148"/>
      <c r="R54" s="162"/>
      <c r="S54" s="161"/>
      <c r="T54" s="148"/>
      <c r="U54" s="162"/>
      <c r="V54" s="161"/>
      <c r="W54" s="148"/>
      <c r="X54" s="162"/>
      <c r="Y54" s="161"/>
      <c r="Z54" s="148"/>
      <c r="AA54" s="162"/>
      <c r="AB54" s="161"/>
      <c r="AC54" s="148"/>
      <c r="AD54" s="162"/>
      <c r="AE54" s="161"/>
      <c r="AF54" s="148">
        <v>5</v>
      </c>
      <c r="AG54" s="162"/>
      <c r="AH54" s="161"/>
      <c r="AI54" s="148">
        <v>6</v>
      </c>
      <c r="AJ54" s="162"/>
      <c r="AK54" s="220"/>
      <c r="AL54" s="221"/>
      <c r="AM54" s="270"/>
      <c r="AN54" s="220"/>
      <c r="AO54" s="221"/>
      <c r="AP54" s="270"/>
      <c r="AQ54" s="163">
        <f>SUM(G54,J54,M54,P54,S54,V54,Y54,AB54,AE54,AH54,AK54,AN54)*15</f>
        <v>0</v>
      </c>
      <c r="AR54" s="152">
        <f>SUM(H54,K54,N54,Q54,T54,W54,Z54,AC54,AF54,AI54,AL54,AO54)</f>
        <v>14</v>
      </c>
    </row>
    <row r="55" spans="1:44" ht="12.75" thickBot="1" thickTop="1">
      <c r="A55" s="86" t="s">
        <v>22</v>
      </c>
      <c r="B55" s="87" t="s">
        <v>254</v>
      </c>
      <c r="C55" s="88"/>
      <c r="D55" s="89"/>
      <c r="E55" s="90" t="s">
        <v>151</v>
      </c>
      <c r="F55" s="91"/>
      <c r="G55" s="92"/>
      <c r="H55" s="93"/>
      <c r="I55" s="94"/>
      <c r="J55" s="92"/>
      <c r="K55" s="93"/>
      <c r="L55" s="94"/>
      <c r="M55" s="92"/>
      <c r="N55" s="93"/>
      <c r="O55" s="94"/>
      <c r="P55" s="92"/>
      <c r="Q55" s="93"/>
      <c r="R55" s="94"/>
      <c r="S55" s="92"/>
      <c r="T55" s="93"/>
      <c r="U55" s="94"/>
      <c r="V55" s="92"/>
      <c r="W55" s="93"/>
      <c r="X55" s="94"/>
      <c r="Y55" s="92"/>
      <c r="Z55" s="93"/>
      <c r="AA55" s="94"/>
      <c r="AB55" s="92"/>
      <c r="AC55" s="93"/>
      <c r="AD55" s="94"/>
      <c r="AE55" s="92"/>
      <c r="AF55" s="93"/>
      <c r="AG55" s="94"/>
      <c r="AH55" s="92"/>
      <c r="AI55" s="93"/>
      <c r="AJ55" s="94"/>
      <c r="AK55" s="271">
        <v>0</v>
      </c>
      <c r="AL55" s="272">
        <v>4</v>
      </c>
      <c r="AM55" s="273" t="s">
        <v>37</v>
      </c>
      <c r="AN55" s="271">
        <v>0</v>
      </c>
      <c r="AO55" s="272">
        <v>4</v>
      </c>
      <c r="AP55" s="273" t="s">
        <v>37</v>
      </c>
      <c r="AQ55" s="164">
        <f>SUM(G55,J55,M55,P55,S55,V55,Y55,AB55,AE55,AH55,AK55,AN55)*15</f>
        <v>0</v>
      </c>
      <c r="AR55" s="165">
        <f>SUM(H55,K55,N55,Q55,T55,W55,Z55,AC55,AF55,AI55,AL55,AO55)</f>
        <v>8</v>
      </c>
    </row>
    <row r="56" spans="1:44" ht="12.75" thickBot="1" thickTop="1">
      <c r="A56" s="376" t="s">
        <v>514</v>
      </c>
      <c r="B56" s="377"/>
      <c r="C56" s="377"/>
      <c r="D56" s="377"/>
      <c r="E56" s="377"/>
      <c r="F56" s="378"/>
      <c r="G56" s="225">
        <f>SUM(G8:G33,G49,G35,G51,G54:G55)</f>
        <v>30.5</v>
      </c>
      <c r="H56" s="243">
        <f>SUM(H8:H33,H49,H35,H51,H54:H55)</f>
        <v>29</v>
      </c>
      <c r="I56" s="226"/>
      <c r="J56" s="225">
        <f>SUM(J8:J33,J49,J35,J51,J54:J55)</f>
        <v>29.5</v>
      </c>
      <c r="K56" s="243">
        <f>SUM(K8:K33,K49,K35,K51,K54:K55)</f>
        <v>30</v>
      </c>
      <c r="L56" s="226"/>
      <c r="M56" s="225">
        <f>SUM(M8:M33,M49,M35,M51,M54:M55)</f>
        <v>31.5</v>
      </c>
      <c r="N56" s="243">
        <f>SUM(N8:N33,N49,N35,N51,N54:N55)</f>
        <v>30</v>
      </c>
      <c r="O56" s="226"/>
      <c r="P56" s="225">
        <f>SUM(P8:P33,P49,P35,P51,P54:P55)</f>
        <v>29.5</v>
      </c>
      <c r="Q56" s="243">
        <f>SUM(Q8:Q33,Q49,Q35,Q51,Q54:Q55)</f>
        <v>27</v>
      </c>
      <c r="R56" s="226"/>
      <c r="S56" s="225">
        <f>SUM(S8:S33,S49,S35,S51,S54:S55)</f>
        <v>27</v>
      </c>
      <c r="T56" s="243">
        <f>SUM(T8:T33,T49,T35,T51,T54:T55)</f>
        <v>26</v>
      </c>
      <c r="U56" s="226"/>
      <c r="V56" s="225">
        <f>SUM(V8:V33,V49,V35,V51,V54:V55)</f>
        <v>27</v>
      </c>
      <c r="W56" s="243">
        <f>SUM(W8:W33,W49,W35,W51,W54:W55)</f>
        <v>28</v>
      </c>
      <c r="X56" s="226"/>
      <c r="Y56" s="225">
        <f>SUM(Y8:Y33,Y49,Y35,Y51,Y54:Y55)</f>
        <v>20.5</v>
      </c>
      <c r="Z56" s="243">
        <f>SUM(Z8:Z33,Z49,Z35,Z51,Z54:Z55)</f>
        <v>21</v>
      </c>
      <c r="AA56" s="226"/>
      <c r="AB56" s="225">
        <f>SUM(AB8:AB33,AB49,AB35,AB51,AB54:AB55)</f>
        <v>20.5</v>
      </c>
      <c r="AC56" s="243">
        <f>SUM(AC8:AC33,AC49,AC35,AC51,AC54:AC55)</f>
        <v>24</v>
      </c>
      <c r="AD56" s="226"/>
      <c r="AE56" s="225">
        <f>SUM(AE8:AE33,AE49,AE35,AE51,AE54:AE55)</f>
        <v>13</v>
      </c>
      <c r="AF56" s="243">
        <f>SUM(AF8:AF33,AF49,AF35,AF51,AF54:AF55)</f>
        <v>18</v>
      </c>
      <c r="AG56" s="226"/>
      <c r="AH56" s="225">
        <f>SUM(AH8:AH33,AH49,AH35,AH51,AH54:AH55)</f>
        <v>12</v>
      </c>
      <c r="AI56" s="243">
        <f>SUM(AI8:AI33,AI49,AI35,AI51,AI54:AI55)</f>
        <v>19</v>
      </c>
      <c r="AJ56" s="226"/>
      <c r="AK56" s="274">
        <f>SUM(AK8:AK33,AK49,AK35,AK51,AK54:AK55)</f>
        <v>0</v>
      </c>
      <c r="AL56" s="275">
        <f>SUM(AL8:AL33,AL49,AL35,AL51,AL54:AL55)</f>
        <v>4</v>
      </c>
      <c r="AM56" s="276"/>
      <c r="AN56" s="277">
        <f>SUM(AN8:AN33,AN49,AN35,AN51,AN54:AN55)</f>
        <v>0</v>
      </c>
      <c r="AO56" s="275">
        <f>SUM(AO8:AO33,AO49,AO35,AO51,AO54:AO55)</f>
        <v>4</v>
      </c>
      <c r="AP56" s="276"/>
      <c r="AQ56" s="258">
        <f>SUM(AQ8:AQ33,AQ49,AQ35,AQ51,AQ54:AQ55)</f>
        <v>3615</v>
      </c>
      <c r="AR56" s="241">
        <f>SUM(AR8:AR33,AR49,AR35,AR51,AR54:AR55)</f>
        <v>260</v>
      </c>
    </row>
    <row r="57" spans="1:44" ht="12.75" thickBot="1" thickTop="1">
      <c r="A57" s="344" t="s">
        <v>26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6"/>
    </row>
    <row r="58" spans="1:44" ht="12" customHeight="1" thickBot="1">
      <c r="A58" s="347" t="s">
        <v>141</v>
      </c>
      <c r="B58" s="348" t="s">
        <v>142</v>
      </c>
      <c r="C58" s="350" t="s">
        <v>143</v>
      </c>
      <c r="D58" s="352" t="s">
        <v>409</v>
      </c>
      <c r="E58" s="352" t="s">
        <v>42</v>
      </c>
      <c r="F58" s="354" t="s">
        <v>144</v>
      </c>
      <c r="G58" s="356" t="s">
        <v>0</v>
      </c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8"/>
      <c r="AQ58" s="356"/>
      <c r="AR58" s="359"/>
    </row>
    <row r="59" spans="1:44" ht="11.25" customHeight="1">
      <c r="A59" s="347"/>
      <c r="B59" s="349"/>
      <c r="C59" s="351"/>
      <c r="D59" s="353"/>
      <c r="E59" s="353"/>
      <c r="F59" s="355"/>
      <c r="G59" s="360" t="s">
        <v>2</v>
      </c>
      <c r="H59" s="361"/>
      <c r="I59" s="362"/>
      <c r="J59" s="360" t="s">
        <v>3</v>
      </c>
      <c r="K59" s="361"/>
      <c r="L59" s="362"/>
      <c r="M59" s="360" t="s">
        <v>4</v>
      </c>
      <c r="N59" s="361"/>
      <c r="O59" s="362"/>
      <c r="P59" s="360" t="s">
        <v>5</v>
      </c>
      <c r="Q59" s="361"/>
      <c r="R59" s="362"/>
      <c r="S59" s="360" t="s">
        <v>6</v>
      </c>
      <c r="T59" s="361"/>
      <c r="U59" s="362"/>
      <c r="V59" s="360" t="s">
        <v>7</v>
      </c>
      <c r="W59" s="361"/>
      <c r="X59" s="362"/>
      <c r="Y59" s="360" t="s">
        <v>8</v>
      </c>
      <c r="Z59" s="361"/>
      <c r="AA59" s="362"/>
      <c r="AB59" s="360" t="s">
        <v>9</v>
      </c>
      <c r="AC59" s="361"/>
      <c r="AD59" s="362"/>
      <c r="AE59" s="360" t="s">
        <v>10</v>
      </c>
      <c r="AF59" s="361"/>
      <c r="AG59" s="362"/>
      <c r="AH59" s="360" t="s">
        <v>11</v>
      </c>
      <c r="AI59" s="361"/>
      <c r="AJ59" s="362"/>
      <c r="AK59" s="360" t="s">
        <v>44</v>
      </c>
      <c r="AL59" s="361"/>
      <c r="AM59" s="362"/>
      <c r="AN59" s="360" t="s">
        <v>45</v>
      </c>
      <c r="AO59" s="361"/>
      <c r="AP59" s="362"/>
      <c r="AQ59" s="363" t="s">
        <v>145</v>
      </c>
      <c r="AR59" s="365" t="s">
        <v>146</v>
      </c>
    </row>
    <row r="60" spans="1:44" ht="12" thickBot="1">
      <c r="A60" s="347"/>
      <c r="B60" s="349"/>
      <c r="C60" s="351"/>
      <c r="D60" s="353"/>
      <c r="E60" s="353"/>
      <c r="F60" s="355"/>
      <c r="G60" s="151" t="s">
        <v>1</v>
      </c>
      <c r="H60" s="129" t="s">
        <v>12</v>
      </c>
      <c r="I60" s="154" t="s">
        <v>25</v>
      </c>
      <c r="J60" s="151" t="s">
        <v>1</v>
      </c>
      <c r="K60" s="129" t="s">
        <v>12</v>
      </c>
      <c r="L60" s="154" t="s">
        <v>25</v>
      </c>
      <c r="M60" s="151" t="s">
        <v>1</v>
      </c>
      <c r="N60" s="129" t="s">
        <v>12</v>
      </c>
      <c r="O60" s="154" t="s">
        <v>25</v>
      </c>
      <c r="P60" s="151" t="s">
        <v>1</v>
      </c>
      <c r="Q60" s="129" t="s">
        <v>12</v>
      </c>
      <c r="R60" s="154" t="s">
        <v>25</v>
      </c>
      <c r="S60" s="151" t="s">
        <v>1</v>
      </c>
      <c r="T60" s="129" t="s">
        <v>12</v>
      </c>
      <c r="U60" s="154" t="s">
        <v>25</v>
      </c>
      <c r="V60" s="151" t="s">
        <v>1</v>
      </c>
      <c r="W60" s="129" t="s">
        <v>12</v>
      </c>
      <c r="X60" s="154" t="s">
        <v>25</v>
      </c>
      <c r="Y60" s="151" t="s">
        <v>1</v>
      </c>
      <c r="Z60" s="129" t="s">
        <v>12</v>
      </c>
      <c r="AA60" s="154" t="s">
        <v>25</v>
      </c>
      <c r="AB60" s="151" t="s">
        <v>1</v>
      </c>
      <c r="AC60" s="129" t="s">
        <v>12</v>
      </c>
      <c r="AD60" s="154" t="s">
        <v>25</v>
      </c>
      <c r="AE60" s="151" t="s">
        <v>1</v>
      </c>
      <c r="AF60" s="129" t="s">
        <v>12</v>
      </c>
      <c r="AG60" s="154" t="s">
        <v>25</v>
      </c>
      <c r="AH60" s="151" t="s">
        <v>1</v>
      </c>
      <c r="AI60" s="129" t="s">
        <v>12</v>
      </c>
      <c r="AJ60" s="154" t="s">
        <v>25</v>
      </c>
      <c r="AK60" s="151" t="s">
        <v>1</v>
      </c>
      <c r="AL60" s="129" t="s">
        <v>12</v>
      </c>
      <c r="AM60" s="154" t="s">
        <v>25</v>
      </c>
      <c r="AN60" s="151" t="s">
        <v>1</v>
      </c>
      <c r="AO60" s="129" t="s">
        <v>12</v>
      </c>
      <c r="AP60" s="154" t="s">
        <v>25</v>
      </c>
      <c r="AQ60" s="364"/>
      <c r="AR60" s="366"/>
    </row>
    <row r="61" spans="1:44" ht="12.75" thickBot="1" thickTop="1">
      <c r="A61" s="367" t="s">
        <v>91</v>
      </c>
      <c r="B61" s="368"/>
      <c r="C61" s="368"/>
      <c r="D61" s="368"/>
      <c r="E61" s="368"/>
      <c r="F61" s="368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70"/>
      <c r="AR61" s="371"/>
    </row>
    <row r="62" spans="1:44" ht="11.25">
      <c r="A62" s="120" t="s">
        <v>14</v>
      </c>
      <c r="B62" s="156" t="s">
        <v>300</v>
      </c>
      <c r="C62" s="121" t="s">
        <v>314</v>
      </c>
      <c r="D62" s="122" t="s">
        <v>148</v>
      </c>
      <c r="E62" s="122" t="s">
        <v>149</v>
      </c>
      <c r="F62" s="123">
        <v>45</v>
      </c>
      <c r="G62" s="124"/>
      <c r="H62" s="121"/>
      <c r="I62" s="125"/>
      <c r="J62" s="124"/>
      <c r="K62" s="121"/>
      <c r="L62" s="125"/>
      <c r="M62" s="124"/>
      <c r="N62" s="121"/>
      <c r="O62" s="125"/>
      <c r="P62" s="124"/>
      <c r="Q62" s="121"/>
      <c r="R62" s="125"/>
      <c r="S62" s="124">
        <v>3</v>
      </c>
      <c r="T62" s="121">
        <v>4</v>
      </c>
      <c r="U62" s="125" t="s">
        <v>36</v>
      </c>
      <c r="V62" s="124"/>
      <c r="W62" s="121"/>
      <c r="X62" s="125"/>
      <c r="Y62" s="124"/>
      <c r="Z62" s="121"/>
      <c r="AA62" s="125"/>
      <c r="AB62" s="124"/>
      <c r="AC62" s="121"/>
      <c r="AD62" s="125"/>
      <c r="AE62" s="124"/>
      <c r="AF62" s="121"/>
      <c r="AG62" s="125"/>
      <c r="AH62" s="124"/>
      <c r="AI62" s="121"/>
      <c r="AJ62" s="125"/>
      <c r="AK62" s="188"/>
      <c r="AL62" s="189"/>
      <c r="AM62" s="190"/>
      <c r="AN62" s="188"/>
      <c r="AO62" s="189"/>
      <c r="AP62" s="190"/>
      <c r="AQ62" s="141">
        <f>SUM(G62,J62,M62,P62,S62,V62,Y62,AB62,AE62,AH62,AK62,AN62)*15</f>
        <v>45</v>
      </c>
      <c r="AR62" s="133">
        <f>SUM(H62,K62,N62,Q62,T62,W62,Z62,AC62,AF62,AI62,AL62,AO62)</f>
        <v>4</v>
      </c>
    </row>
    <row r="63" spans="1:44" ht="11.25">
      <c r="A63" s="69" t="s">
        <v>15</v>
      </c>
      <c r="B63" s="139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2"/>
      <c r="AL63" s="193"/>
      <c r="AM63" s="194"/>
      <c r="AN63" s="192"/>
      <c r="AO63" s="193"/>
      <c r="AP63" s="194"/>
      <c r="AQ63" s="118">
        <f aca="true" t="shared" si="5" ref="AQ63:AQ77">SUM(G63,J63,M63,P63,S63,V63,Y63,AB63,AE63,AH63,AK63,AN63)*15</f>
        <v>60</v>
      </c>
      <c r="AR63" s="119">
        <f aca="true" t="shared" si="6" ref="AR63:AR77">SUM(H63,K63,N63,Q63,T63,W63,Z63,AC63,AF63,AI63,AL63,AO63)</f>
        <v>6</v>
      </c>
    </row>
    <row r="64" spans="1:44" ht="11.25">
      <c r="A64" s="69" t="s">
        <v>13</v>
      </c>
      <c r="B64" s="139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2"/>
      <c r="AL64" s="193"/>
      <c r="AM64" s="194"/>
      <c r="AN64" s="192"/>
      <c r="AO64" s="193"/>
      <c r="AP64" s="194"/>
      <c r="AQ64" s="118">
        <f t="shared" si="5"/>
        <v>45</v>
      </c>
      <c r="AR64" s="119">
        <f t="shared" si="6"/>
        <v>4</v>
      </c>
    </row>
    <row r="65" spans="1:44" ht="11.25">
      <c r="A65" s="69" t="s">
        <v>16</v>
      </c>
      <c r="B65" s="139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>SUM(G65,J65,M65,P65,S65,V65,Y65,AB65,AE65,AH65,AK65,AN65)*15</f>
        <v>60</v>
      </c>
      <c r="AR65" s="119">
        <f t="shared" si="6"/>
        <v>6</v>
      </c>
    </row>
    <row r="66" spans="1:44" ht="11.25">
      <c r="A66" s="69" t="s">
        <v>95</v>
      </c>
      <c r="B66" s="139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30</v>
      </c>
      <c r="AR66" s="119">
        <f t="shared" si="6"/>
        <v>0</v>
      </c>
    </row>
    <row r="67" spans="1:44" ht="11.25">
      <c r="A67" s="107" t="s">
        <v>110</v>
      </c>
      <c r="B67" s="139" t="s">
        <v>305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2"/>
      <c r="AL67" s="193"/>
      <c r="AM67" s="194"/>
      <c r="AN67" s="192"/>
      <c r="AO67" s="193"/>
      <c r="AP67" s="194"/>
      <c r="AQ67" s="118">
        <f t="shared" si="5"/>
        <v>60</v>
      </c>
      <c r="AR67" s="119">
        <f t="shared" si="6"/>
        <v>4</v>
      </c>
    </row>
    <row r="68" spans="1:44" ht="11.25">
      <c r="A68" s="107" t="s">
        <v>111</v>
      </c>
      <c r="B68" s="139" t="s">
        <v>306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2</v>
      </c>
    </row>
    <row r="69" spans="1:44" ht="22.5">
      <c r="A69" s="107" t="s">
        <v>472</v>
      </c>
      <c r="B69" s="139" t="s">
        <v>474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30</v>
      </c>
      <c r="AR69" s="119">
        <f t="shared" si="6"/>
        <v>2</v>
      </c>
    </row>
    <row r="70" spans="1:44" ht="22.5">
      <c r="A70" s="107" t="s">
        <v>66</v>
      </c>
      <c r="B70" s="139" t="s">
        <v>308</v>
      </c>
      <c r="C70" s="172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2"/>
      <c r="AL70" s="193"/>
      <c r="AM70" s="194"/>
      <c r="AN70" s="192"/>
      <c r="AO70" s="193"/>
      <c r="AP70" s="194"/>
      <c r="AQ70" s="118">
        <f t="shared" si="5"/>
        <v>60</v>
      </c>
      <c r="AR70" s="119">
        <f t="shared" si="6"/>
        <v>4</v>
      </c>
    </row>
    <row r="71" spans="1:44" ht="11.25">
      <c r="A71" s="69" t="s">
        <v>59</v>
      </c>
      <c r="B71" s="139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4</v>
      </c>
    </row>
    <row r="72" spans="1:44" ht="11.25">
      <c r="A72" s="69" t="s">
        <v>96</v>
      </c>
      <c r="B72" s="139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/>
      <c r="AL72" s="193"/>
      <c r="AM72" s="194"/>
      <c r="AN72" s="192">
        <v>1</v>
      </c>
      <c r="AO72" s="193">
        <v>4</v>
      </c>
      <c r="AP72" s="194" t="s">
        <v>37</v>
      </c>
      <c r="AQ72" s="118">
        <f t="shared" si="5"/>
        <v>15</v>
      </c>
      <c r="AR72" s="119">
        <f t="shared" si="6"/>
        <v>4</v>
      </c>
    </row>
    <row r="73" spans="1:44" ht="22.5">
      <c r="A73" s="69" t="s">
        <v>88</v>
      </c>
      <c r="B73" s="139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2"/>
      <c r="AL73" s="193"/>
      <c r="AM73" s="194"/>
      <c r="AN73" s="192"/>
      <c r="AO73" s="193"/>
      <c r="AP73" s="194"/>
      <c r="AQ73" s="118">
        <f t="shared" si="5"/>
        <v>60</v>
      </c>
      <c r="AR73" s="119">
        <f t="shared" si="6"/>
        <v>2</v>
      </c>
    </row>
    <row r="74" spans="1:44" ht="22.5">
      <c r="A74" s="69" t="s">
        <v>67</v>
      </c>
      <c r="B74" s="139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2"/>
      <c r="AL74" s="193"/>
      <c r="AM74" s="194"/>
      <c r="AN74" s="192"/>
      <c r="AO74" s="193"/>
      <c r="AP74" s="194"/>
      <c r="AQ74" s="118">
        <f t="shared" si="5"/>
        <v>60</v>
      </c>
      <c r="AR74" s="119">
        <f t="shared" si="6"/>
        <v>2</v>
      </c>
    </row>
    <row r="75" spans="1:44" ht="11.25">
      <c r="A75" s="69" t="s">
        <v>17</v>
      </c>
      <c r="B75" s="139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194"/>
      <c r="AN75" s="192"/>
      <c r="AO75" s="193"/>
      <c r="AP75" s="194"/>
      <c r="AQ75" s="118">
        <f t="shared" si="5"/>
        <v>15</v>
      </c>
      <c r="AR75" s="119">
        <f>SUM(H75,K75,N75,Q75,T75,W75,Z75,AC75,AF75,AI75,AL75,AO75)</f>
        <v>1</v>
      </c>
    </row>
    <row r="76" spans="1:44" ht="11.25">
      <c r="A76" s="69" t="s">
        <v>118</v>
      </c>
      <c r="B76" s="139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30</v>
      </c>
      <c r="AR76" s="119">
        <f t="shared" si="6"/>
        <v>3</v>
      </c>
    </row>
    <row r="77" spans="1:44" ht="12" thickBot="1">
      <c r="A77" s="70" t="s">
        <v>117</v>
      </c>
      <c r="B77" s="158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5">
        <v>2</v>
      </c>
      <c r="AL77" s="196">
        <v>2</v>
      </c>
      <c r="AM77" s="197" t="s">
        <v>37</v>
      </c>
      <c r="AN77" s="195"/>
      <c r="AO77" s="196"/>
      <c r="AP77" s="197"/>
      <c r="AQ77" s="143">
        <f t="shared" si="5"/>
        <v>30</v>
      </c>
      <c r="AR77" s="135">
        <f t="shared" si="6"/>
        <v>2</v>
      </c>
    </row>
    <row r="78" spans="1:44" ht="12.75" thickBot="1" thickTop="1">
      <c r="A78" s="367" t="s">
        <v>518</v>
      </c>
      <c r="B78" s="368"/>
      <c r="C78" s="368"/>
      <c r="D78" s="368"/>
      <c r="E78" s="368"/>
      <c r="F78" s="368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70"/>
      <c r="AR78" s="371"/>
    </row>
    <row r="79" spans="1:44" ht="11.25">
      <c r="A79" s="120" t="s">
        <v>482</v>
      </c>
      <c r="B79" s="156" t="s">
        <v>486</v>
      </c>
      <c r="C79" s="122"/>
      <c r="D79" s="122" t="s">
        <v>148</v>
      </c>
      <c r="E79" s="122" t="s">
        <v>149</v>
      </c>
      <c r="F79" s="123">
        <v>45</v>
      </c>
      <c r="G79" s="124"/>
      <c r="H79" s="121"/>
      <c r="I79" s="125"/>
      <c r="J79" s="124"/>
      <c r="K79" s="121"/>
      <c r="L79" s="125"/>
      <c r="M79" s="124"/>
      <c r="N79" s="121"/>
      <c r="O79" s="125"/>
      <c r="P79" s="124"/>
      <c r="Q79" s="121"/>
      <c r="R79" s="125"/>
      <c r="S79" s="124"/>
      <c r="T79" s="121"/>
      <c r="U79" s="125"/>
      <c r="V79" s="124"/>
      <c r="W79" s="121"/>
      <c r="X79" s="125"/>
      <c r="Y79" s="124"/>
      <c r="Z79" s="121"/>
      <c r="AA79" s="125"/>
      <c r="AB79" s="124"/>
      <c r="AC79" s="121"/>
      <c r="AD79" s="125"/>
      <c r="AE79" s="124"/>
      <c r="AF79" s="121"/>
      <c r="AG79" s="125"/>
      <c r="AH79" s="124">
        <v>2</v>
      </c>
      <c r="AI79" s="121">
        <v>3</v>
      </c>
      <c r="AJ79" s="125" t="s">
        <v>37</v>
      </c>
      <c r="AK79" s="188"/>
      <c r="AL79" s="189"/>
      <c r="AM79" s="190"/>
      <c r="AN79" s="188"/>
      <c r="AO79" s="189"/>
      <c r="AP79" s="190"/>
      <c r="AQ79" s="141">
        <f>SUM(G79,J79,M79,P79,S79,V79,Y79,AB79,AE79,AH79,AK79,AN79)*15</f>
        <v>30</v>
      </c>
      <c r="AR79" s="133">
        <f>SUM(H79,K79,N79,Q79,T79,W79,Z79,AC79,AF79,AI79,AL79,AO79)</f>
        <v>3</v>
      </c>
    </row>
    <row r="80" spans="1:44" ht="11.25">
      <c r="A80" s="69" t="s">
        <v>115</v>
      </c>
      <c r="B80" s="139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194"/>
      <c r="AN80" s="192"/>
      <c r="AO80" s="193"/>
      <c r="AP80" s="194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1.25">
      <c r="A81" s="69" t="s">
        <v>122</v>
      </c>
      <c r="B81" s="139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2"/>
      <c r="AL81" s="193"/>
      <c r="AM81" s="194"/>
      <c r="AN81" s="192"/>
      <c r="AO81" s="193"/>
      <c r="AP81" s="194"/>
      <c r="AQ81" s="118">
        <f>SUM(G81,J81,M81,P81,S81,V81,Y81,AB81,AE81,AH81,AK81,AN81)*15</f>
        <v>30</v>
      </c>
      <c r="AR81" s="119">
        <f>SUM(H81,K81,N81,Q81,T81,W81,Z81,AC81,AF81,AI81,AL81,AO81)</f>
        <v>3</v>
      </c>
    </row>
    <row r="82" spans="1:44" ht="12" thickBot="1">
      <c r="A82" s="70" t="s">
        <v>116</v>
      </c>
      <c r="B82" s="158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5"/>
      <c r="AL82" s="196"/>
      <c r="AM82" s="197"/>
      <c r="AN82" s="195"/>
      <c r="AO82" s="196"/>
      <c r="AP82" s="197"/>
      <c r="AQ82" s="143">
        <f>SUM(G82,J82,M82,P82,S82,V82,Y82,AB82,AE82,AH82,AK82,AN82)*15</f>
        <v>30</v>
      </c>
      <c r="AR82" s="135">
        <f>SUM(H82,K82,N82,Q82,T82,W82,Z82,AC82,AF82,AI82,AL82,AO82)</f>
        <v>3</v>
      </c>
    </row>
    <row r="83" spans="1:44" ht="12.75" thickBot="1" thickTop="1">
      <c r="A83" s="367" t="s">
        <v>35</v>
      </c>
      <c r="B83" s="368"/>
      <c r="C83" s="368"/>
      <c r="D83" s="368"/>
      <c r="E83" s="368"/>
      <c r="F83" s="368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70"/>
      <c r="AR83" s="371"/>
    </row>
    <row r="84" spans="1:44" ht="12" thickBot="1">
      <c r="A84" s="159" t="s">
        <v>519</v>
      </c>
      <c r="B84" s="160" t="s">
        <v>216</v>
      </c>
      <c r="C84" s="148"/>
      <c r="D84" s="149"/>
      <c r="E84" s="149"/>
      <c r="F84" s="150"/>
      <c r="G84" s="161"/>
      <c r="H84" s="148"/>
      <c r="I84" s="162"/>
      <c r="J84" s="161"/>
      <c r="K84" s="148"/>
      <c r="L84" s="162"/>
      <c r="M84" s="161"/>
      <c r="N84" s="148"/>
      <c r="O84" s="162"/>
      <c r="P84" s="161"/>
      <c r="Q84" s="148"/>
      <c r="R84" s="162"/>
      <c r="S84" s="161"/>
      <c r="T84" s="148"/>
      <c r="U84" s="162"/>
      <c r="V84" s="161"/>
      <c r="W84" s="148"/>
      <c r="X84" s="162"/>
      <c r="Y84" s="161"/>
      <c r="Z84" s="148"/>
      <c r="AA84" s="162"/>
      <c r="AB84" s="161"/>
      <c r="AC84" s="148"/>
      <c r="AD84" s="162"/>
      <c r="AE84" s="161"/>
      <c r="AF84" s="148">
        <v>3</v>
      </c>
      <c r="AG84" s="162"/>
      <c r="AH84" s="161"/>
      <c r="AI84" s="148"/>
      <c r="AJ84" s="162"/>
      <c r="AK84" s="220"/>
      <c r="AL84" s="221"/>
      <c r="AM84" s="222"/>
      <c r="AN84" s="220"/>
      <c r="AO84" s="221"/>
      <c r="AP84" s="222"/>
      <c r="AQ84" s="163">
        <f>SUM(G84,J84,M84,P84,S84,V84,Y84,AB84,AE84,AH84,AK84,AN84)*15</f>
        <v>0</v>
      </c>
      <c r="AR84" s="152">
        <f>SUM(H84,K84,N84,Q84,T84,W84,Z84,AC84,AF84,AI84,AL84,AO84)</f>
        <v>3</v>
      </c>
    </row>
    <row r="85" spans="1:44" ht="12.75" thickBot="1" thickTop="1">
      <c r="A85" s="379" t="s">
        <v>19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1"/>
    </row>
    <row r="86" spans="1:44" ht="11.25">
      <c r="A86" s="173" t="s">
        <v>89</v>
      </c>
      <c r="B86" s="174" t="s">
        <v>319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>
        <v>5</v>
      </c>
      <c r="AL86" s="200">
        <v>5</v>
      </c>
      <c r="AM86" s="201" t="s">
        <v>37</v>
      </c>
      <c r="AN86" s="199"/>
      <c r="AO86" s="200"/>
      <c r="AP86" s="201"/>
      <c r="AQ86" s="142">
        <f>SUM(G86,J86,M86,P86,S86,V86,Y86,AB86,AE86,AH86,AK86,AN86)*15</f>
        <v>75</v>
      </c>
      <c r="AR86" s="134">
        <f>SUM(H86,K86,N86,Q86,T86,W86,Z86,AC86,AF86,AI86,AL86,AO86)</f>
        <v>5</v>
      </c>
    </row>
    <row r="87" spans="1:44" ht="11.25">
      <c r="A87" s="173" t="s">
        <v>90</v>
      </c>
      <c r="B87" s="174" t="s">
        <v>320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/>
      <c r="AL87" s="200"/>
      <c r="AM87" s="201"/>
      <c r="AN87" s="199">
        <v>5</v>
      </c>
      <c r="AO87" s="200">
        <v>5</v>
      </c>
      <c r="AP87" s="201" t="s">
        <v>37</v>
      </c>
      <c r="AQ87" s="142">
        <f aca="true" t="shared" si="7" ref="AQ87:AQ94">SUM(G87,J87,M87,P87,S87,V87,Y87,AB87,AE87,AH87,AK87,AN87)*15</f>
        <v>75</v>
      </c>
      <c r="AR87" s="134">
        <f aca="true" t="shared" si="8" ref="AR87:AR93">SUM(H87,K87,N87,Q87,T87,W87,Z87,AC87,AF87,AI87,AL87,AO87)</f>
        <v>5</v>
      </c>
    </row>
    <row r="88" spans="1:44" ht="22.5">
      <c r="A88" s="173" t="s">
        <v>68</v>
      </c>
      <c r="B88" s="174" t="s">
        <v>321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 t="shared" si="7"/>
        <v>75</v>
      </c>
      <c r="AR88" s="134">
        <f t="shared" si="8"/>
        <v>5</v>
      </c>
    </row>
    <row r="89" spans="1:44" ht="22.5">
      <c r="A89" s="173" t="s">
        <v>65</v>
      </c>
      <c r="B89" s="174" t="s">
        <v>322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>SUM(G89,J89,M89,P89,S89,V89,Y89,AB89,AE89,AH89,AK89,AN89)*15</f>
        <v>75</v>
      </c>
      <c r="AR89" s="134">
        <f t="shared" si="8"/>
        <v>5</v>
      </c>
    </row>
    <row r="90" spans="1:44" ht="11.25">
      <c r="A90" s="69" t="s">
        <v>27</v>
      </c>
      <c r="B90" s="139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2</v>
      </c>
      <c r="AM90" s="194" t="s">
        <v>37</v>
      </c>
      <c r="AN90" s="192">
        <v>1</v>
      </c>
      <c r="AO90" s="193">
        <v>2</v>
      </c>
      <c r="AP90" s="194" t="s">
        <v>37</v>
      </c>
      <c r="AQ90" s="118">
        <f t="shared" si="7"/>
        <v>30</v>
      </c>
      <c r="AR90" s="119">
        <f t="shared" si="8"/>
        <v>4</v>
      </c>
    </row>
    <row r="91" spans="1:44" ht="11.25">
      <c r="A91" s="69" t="s">
        <v>28</v>
      </c>
      <c r="B91" s="139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4</v>
      </c>
      <c r="AM91" s="194" t="s">
        <v>37</v>
      </c>
      <c r="AN91" s="192">
        <v>1</v>
      </c>
      <c r="AO91" s="193">
        <v>4</v>
      </c>
      <c r="AP91" s="194" t="s">
        <v>37</v>
      </c>
      <c r="AQ91" s="118">
        <f t="shared" si="7"/>
        <v>30</v>
      </c>
      <c r="AR91" s="119">
        <f t="shared" si="8"/>
        <v>8</v>
      </c>
    </row>
    <row r="92" spans="1:44" ht="11.25">
      <c r="A92" s="69" t="s">
        <v>29</v>
      </c>
      <c r="B92" s="139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3</v>
      </c>
      <c r="AP92" s="194" t="s">
        <v>37</v>
      </c>
      <c r="AQ92" s="118">
        <f t="shared" si="7"/>
        <v>30</v>
      </c>
      <c r="AR92" s="119">
        <f t="shared" si="8"/>
        <v>5</v>
      </c>
    </row>
    <row r="93" spans="1:44" ht="12" thickBot="1">
      <c r="A93" s="75" t="s">
        <v>30</v>
      </c>
      <c r="B93" s="177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8">
        <v>1</v>
      </c>
      <c r="AL93" s="209">
        <v>3</v>
      </c>
      <c r="AM93" s="210" t="s">
        <v>37</v>
      </c>
      <c r="AN93" s="208"/>
      <c r="AO93" s="209"/>
      <c r="AP93" s="210"/>
      <c r="AQ93" s="143">
        <f t="shared" si="7"/>
        <v>15</v>
      </c>
      <c r="AR93" s="135">
        <f t="shared" si="8"/>
        <v>3</v>
      </c>
    </row>
    <row r="94" spans="1:44" ht="12" thickBot="1">
      <c r="A94" s="178" t="s">
        <v>20</v>
      </c>
      <c r="B94" s="160" t="s">
        <v>327</v>
      </c>
      <c r="C94" s="148"/>
      <c r="D94" s="149"/>
      <c r="E94" s="149" t="s">
        <v>151</v>
      </c>
      <c r="F94" s="150"/>
      <c r="G94" s="161"/>
      <c r="H94" s="148"/>
      <c r="I94" s="162"/>
      <c r="J94" s="161"/>
      <c r="K94" s="148"/>
      <c r="L94" s="162"/>
      <c r="M94" s="161"/>
      <c r="N94" s="148"/>
      <c r="O94" s="162"/>
      <c r="P94" s="161"/>
      <c r="Q94" s="148"/>
      <c r="R94" s="162"/>
      <c r="S94" s="161"/>
      <c r="T94" s="148"/>
      <c r="U94" s="162"/>
      <c r="V94" s="161"/>
      <c r="W94" s="148"/>
      <c r="X94" s="162"/>
      <c r="Y94" s="161"/>
      <c r="Z94" s="148"/>
      <c r="AA94" s="162"/>
      <c r="AB94" s="161"/>
      <c r="AC94" s="148"/>
      <c r="AD94" s="162"/>
      <c r="AE94" s="161"/>
      <c r="AF94" s="148"/>
      <c r="AG94" s="162"/>
      <c r="AH94" s="161"/>
      <c r="AI94" s="148"/>
      <c r="AJ94" s="162"/>
      <c r="AK94" s="220">
        <v>0</v>
      </c>
      <c r="AL94" s="221">
        <v>2</v>
      </c>
      <c r="AM94" s="222" t="s">
        <v>37</v>
      </c>
      <c r="AN94" s="220">
        <v>0</v>
      </c>
      <c r="AO94" s="221">
        <v>2</v>
      </c>
      <c r="AP94" s="222" t="s">
        <v>37</v>
      </c>
      <c r="AQ94" s="163">
        <f t="shared" si="7"/>
        <v>0</v>
      </c>
      <c r="AR94" s="152">
        <f>SUM(H94,K94,N94,Q94,T94,W94,Z94,AC94,AF94,AI94,AL94,AO94)</f>
        <v>4</v>
      </c>
    </row>
    <row r="95" spans="1:44" ht="12.75" thickBot="1" thickTop="1">
      <c r="A95" s="382" t="s">
        <v>489</v>
      </c>
      <c r="B95" s="383"/>
      <c r="C95" s="383"/>
      <c r="D95" s="383"/>
      <c r="E95" s="383"/>
      <c r="F95" s="384"/>
      <c r="G95" s="179">
        <f>SUM(G62:G77,G79,G84,G86:G94)</f>
        <v>1</v>
      </c>
      <c r="H95" s="180">
        <f aca="true" t="shared" si="9" ref="H95:AO95">SUM(H62:H77,H79,H84,H86:H94)</f>
        <v>0</v>
      </c>
      <c r="I95" s="181"/>
      <c r="J95" s="179">
        <f t="shared" si="9"/>
        <v>1</v>
      </c>
      <c r="K95" s="180">
        <f t="shared" si="9"/>
        <v>0</v>
      </c>
      <c r="L95" s="181"/>
      <c r="M95" s="179">
        <f t="shared" si="9"/>
        <v>0</v>
      </c>
      <c r="N95" s="180">
        <f t="shared" si="9"/>
        <v>0</v>
      </c>
      <c r="O95" s="181"/>
      <c r="P95" s="179">
        <f t="shared" si="9"/>
        <v>3</v>
      </c>
      <c r="Q95" s="180">
        <f t="shared" si="9"/>
        <v>4</v>
      </c>
      <c r="R95" s="181"/>
      <c r="S95" s="179">
        <f t="shared" si="9"/>
        <v>3</v>
      </c>
      <c r="T95" s="180">
        <f t="shared" si="9"/>
        <v>4</v>
      </c>
      <c r="U95" s="181"/>
      <c r="V95" s="179">
        <f t="shared" si="9"/>
        <v>3</v>
      </c>
      <c r="W95" s="180">
        <f t="shared" si="9"/>
        <v>4</v>
      </c>
      <c r="X95" s="181"/>
      <c r="Y95" s="179">
        <f t="shared" si="9"/>
        <v>8</v>
      </c>
      <c r="Z95" s="180">
        <f t="shared" si="9"/>
        <v>9</v>
      </c>
      <c r="AA95" s="181"/>
      <c r="AB95" s="179">
        <f t="shared" si="9"/>
        <v>8</v>
      </c>
      <c r="AC95" s="180">
        <f t="shared" si="9"/>
        <v>9</v>
      </c>
      <c r="AD95" s="181"/>
      <c r="AE95" s="179">
        <f t="shared" si="9"/>
        <v>8</v>
      </c>
      <c r="AF95" s="180">
        <f t="shared" si="9"/>
        <v>12</v>
      </c>
      <c r="AG95" s="181"/>
      <c r="AH95" s="179">
        <f t="shared" si="9"/>
        <v>8</v>
      </c>
      <c r="AI95" s="180">
        <f t="shared" si="9"/>
        <v>8</v>
      </c>
      <c r="AJ95" s="181"/>
      <c r="AK95" s="227">
        <f t="shared" si="9"/>
        <v>16</v>
      </c>
      <c r="AL95" s="228">
        <f t="shared" si="9"/>
        <v>25</v>
      </c>
      <c r="AM95" s="229"/>
      <c r="AN95" s="230">
        <f t="shared" si="9"/>
        <v>14</v>
      </c>
      <c r="AO95" s="228">
        <f t="shared" si="9"/>
        <v>25</v>
      </c>
      <c r="AP95" s="229"/>
      <c r="AQ95" s="182">
        <f>SUM(AQ62:AQ77,AQ79,AQ84,AQ86:AQ94)</f>
        <v>1095</v>
      </c>
      <c r="AR95" s="146">
        <f>SUM(AR62:AR77,AR79,AR84,AR86:AR94)</f>
        <v>100</v>
      </c>
    </row>
    <row r="96" spans="1:44" ht="12.75" thickBot="1" thickTop="1">
      <c r="A96" s="385" t="s">
        <v>34</v>
      </c>
      <c r="B96" s="386"/>
      <c r="C96" s="386"/>
      <c r="D96" s="386"/>
      <c r="E96" s="386"/>
      <c r="F96" s="386"/>
      <c r="G96" s="182">
        <f>SUM(G56,G95)</f>
        <v>31.5</v>
      </c>
      <c r="H96" s="180">
        <f>SUM(H56,H95)</f>
        <v>29</v>
      </c>
      <c r="I96" s="181"/>
      <c r="J96" s="179">
        <f>SUM(J56,J95)</f>
        <v>30.5</v>
      </c>
      <c r="K96" s="180">
        <f>SUM(K56,K95)</f>
        <v>30</v>
      </c>
      <c r="L96" s="181"/>
      <c r="M96" s="179">
        <f>SUM(M56,M95)</f>
        <v>31.5</v>
      </c>
      <c r="N96" s="180">
        <f>SUM(N56,N95)</f>
        <v>30</v>
      </c>
      <c r="O96" s="181"/>
      <c r="P96" s="179">
        <f>SUM(P56,P95)</f>
        <v>32.5</v>
      </c>
      <c r="Q96" s="180">
        <f>SUM(Q56,Q95)</f>
        <v>31</v>
      </c>
      <c r="R96" s="181"/>
      <c r="S96" s="179">
        <f>SUM(S56,S95)</f>
        <v>30</v>
      </c>
      <c r="T96" s="180">
        <f>SUM(T56,T95)</f>
        <v>30</v>
      </c>
      <c r="U96" s="181"/>
      <c r="V96" s="179">
        <f>SUM(V56,V95)</f>
        <v>30</v>
      </c>
      <c r="W96" s="180">
        <f>SUM(W56,W95)</f>
        <v>32</v>
      </c>
      <c r="X96" s="181"/>
      <c r="Y96" s="179">
        <f>SUM(Y56,Y95)</f>
        <v>28.5</v>
      </c>
      <c r="Z96" s="180">
        <f>SUM(Z56,Z95)</f>
        <v>30</v>
      </c>
      <c r="AA96" s="181"/>
      <c r="AB96" s="179">
        <f>SUM(AB56,AB95)</f>
        <v>28.5</v>
      </c>
      <c r="AC96" s="180">
        <f>SUM(AC56,AC95)</f>
        <v>33</v>
      </c>
      <c r="AD96" s="181"/>
      <c r="AE96" s="179">
        <f>SUM(AE56,AE95)</f>
        <v>21</v>
      </c>
      <c r="AF96" s="180">
        <f>SUM(AF56,AF95)</f>
        <v>30</v>
      </c>
      <c r="AG96" s="181"/>
      <c r="AH96" s="179">
        <f>SUM(AH56,AH95)</f>
        <v>20</v>
      </c>
      <c r="AI96" s="180">
        <f>SUM(AI56,AI95)</f>
        <v>27</v>
      </c>
      <c r="AJ96" s="181"/>
      <c r="AK96" s="227">
        <f>SUM(AK56,AK95)</f>
        <v>16</v>
      </c>
      <c r="AL96" s="228">
        <f>SUM(AL56,AL95)</f>
        <v>29</v>
      </c>
      <c r="AM96" s="229"/>
      <c r="AN96" s="230">
        <f>SUM(AN56,AN95)</f>
        <v>14</v>
      </c>
      <c r="AO96" s="228">
        <f>SUM(AO56,AO95)</f>
        <v>29</v>
      </c>
      <c r="AP96" s="229"/>
      <c r="AQ96" s="248">
        <f>SUM(AQ56,AQ95)</f>
        <v>4710</v>
      </c>
      <c r="AR96" s="146">
        <f>SUM(AR56,AR95)</f>
        <v>360</v>
      </c>
    </row>
    <row r="97" ht="12" thickTop="1">
      <c r="F97" s="202"/>
    </row>
    <row r="98" spans="1:6" ht="12">
      <c r="A98" s="185" t="s">
        <v>473</v>
      </c>
      <c r="F98" s="202"/>
    </row>
    <row r="99" ht="11.25">
      <c r="F99" s="202"/>
    </row>
    <row r="100" spans="1:44" ht="12">
      <c r="A100" s="117" t="s">
        <v>158</v>
      </c>
      <c r="B100" s="117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6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17" t="s">
        <v>185</v>
      </c>
      <c r="B101" s="117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6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17" t="s">
        <v>186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187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/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231" t="s">
        <v>159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 t="s">
        <v>160</v>
      </c>
      <c r="B106" s="117"/>
      <c r="C106" s="116"/>
      <c r="D106" s="117" t="s">
        <v>161</v>
      </c>
      <c r="E106" s="117"/>
      <c r="F106" s="117"/>
      <c r="G106" s="117" t="s">
        <v>162</v>
      </c>
      <c r="H106" s="117"/>
      <c r="I106" s="117"/>
      <c r="J106" s="117"/>
      <c r="K106" s="117"/>
      <c r="L106" s="117"/>
      <c r="M106" s="117" t="s">
        <v>163</v>
      </c>
      <c r="N106" s="117"/>
      <c r="O106" s="117"/>
      <c r="P106" s="117"/>
      <c r="Q106" s="117"/>
      <c r="R106" s="116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17" t="s">
        <v>164</v>
      </c>
      <c r="B107" s="117"/>
      <c r="C107" s="116"/>
      <c r="D107" s="117" t="s">
        <v>165</v>
      </c>
      <c r="E107" s="117"/>
      <c r="F107" s="117"/>
      <c r="G107" s="117" t="s">
        <v>166</v>
      </c>
      <c r="H107" s="117"/>
      <c r="I107" s="117"/>
      <c r="J107" s="117"/>
      <c r="K107" s="117"/>
      <c r="L107" s="117"/>
      <c r="M107" s="117" t="s">
        <v>167</v>
      </c>
      <c r="N107" s="117"/>
      <c r="O107" s="117"/>
      <c r="P107" s="117"/>
      <c r="Q107" s="117"/>
      <c r="R107" s="116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168</v>
      </c>
      <c r="B108" s="117"/>
      <c r="C108" s="116"/>
      <c r="D108" s="117" t="s">
        <v>169</v>
      </c>
      <c r="E108" s="117"/>
      <c r="F108" s="117"/>
      <c r="G108" s="117" t="s">
        <v>170</v>
      </c>
      <c r="H108" s="117"/>
      <c r="I108" s="117"/>
      <c r="J108" s="117"/>
      <c r="K108" s="117"/>
      <c r="L108" s="117"/>
      <c r="M108" s="117" t="s">
        <v>171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172</v>
      </c>
      <c r="B109" s="117"/>
      <c r="C109" s="116"/>
      <c r="D109" s="117"/>
      <c r="E109" s="117"/>
      <c r="F109" s="117"/>
      <c r="G109" s="117" t="s">
        <v>173</v>
      </c>
      <c r="H109" s="117"/>
      <c r="I109" s="117"/>
      <c r="J109" s="117"/>
      <c r="K109" s="117"/>
      <c r="L109" s="117"/>
      <c r="M109" s="106" t="s">
        <v>190</v>
      </c>
      <c r="N109" s="106"/>
      <c r="O109" s="106"/>
      <c r="P109" s="106"/>
      <c r="Q109" s="106"/>
      <c r="R109" s="104"/>
      <c r="S109" s="106"/>
      <c r="T109" s="10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174</v>
      </c>
      <c r="B110" s="117"/>
      <c r="C110" s="116"/>
      <c r="D110" s="117"/>
      <c r="E110" s="117"/>
      <c r="F110" s="117"/>
      <c r="G110" s="117" t="s">
        <v>175</v>
      </c>
      <c r="H110" s="117"/>
      <c r="I110" s="117"/>
      <c r="J110" s="117"/>
      <c r="K110" s="117"/>
      <c r="L110" s="117"/>
      <c r="M110" s="337" t="s">
        <v>534</v>
      </c>
      <c r="N110" s="102"/>
      <c r="O110" s="102"/>
      <c r="P110" s="102"/>
      <c r="Q110" s="103"/>
      <c r="R110" s="104"/>
      <c r="S110" s="106"/>
      <c r="T110" s="10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176</v>
      </c>
      <c r="B111" s="117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337" t="s">
        <v>537</v>
      </c>
      <c r="N111" s="102"/>
      <c r="O111" s="102"/>
      <c r="P111" s="102"/>
      <c r="Q111" s="103"/>
      <c r="R111" s="104"/>
      <c r="S111" s="106"/>
      <c r="T111" s="10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192</v>
      </c>
      <c r="B112" s="117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/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231" t="s">
        <v>177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6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183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178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179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28" ht="12">
      <c r="A118" s="106" t="s">
        <v>520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521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28" ht="12">
      <c r="A120" s="106" t="s">
        <v>522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44" ht="12">
      <c r="A121" s="106" t="s">
        <v>523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Q121" s="147"/>
      <c r="AR121" s="147"/>
    </row>
  </sheetData>
  <sheetProtection password="CEBE" sheet="1"/>
  <mergeCells count="74">
    <mergeCell ref="A83:F83"/>
    <mergeCell ref="G83:AP83"/>
    <mergeCell ref="AQ83:AR83"/>
    <mergeCell ref="A85:AR85"/>
    <mergeCell ref="A95:F95"/>
    <mergeCell ref="A96:F96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49:AI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V123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183" customWidth="1"/>
    <col min="2" max="2" width="9.8515625" style="147" customWidth="1"/>
    <col min="3" max="3" width="11.7109375" style="184" customWidth="1"/>
    <col min="4" max="4" width="5.57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38" t="s">
        <v>530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.75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5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87"/>
      <c r="AU5" s="187"/>
      <c r="AV5" s="187"/>
    </row>
    <row r="6" spans="1:48" ht="12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.75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483</v>
      </c>
      <c r="B18" s="158" t="s">
        <v>494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268"/>
      <c r="AN18" s="195"/>
      <c r="AO18" s="196"/>
      <c r="AP18" s="268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268"/>
      <c r="AN19" s="195"/>
      <c r="AO19" s="196"/>
      <c r="AP19" s="268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268"/>
      <c r="AN21" s="195"/>
      <c r="AO21" s="196"/>
      <c r="AP21" s="268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268"/>
      <c r="AN22" s="195"/>
      <c r="AO22" s="196"/>
      <c r="AP22" s="268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268"/>
      <c r="AN28" s="195"/>
      <c r="AO28" s="196"/>
      <c r="AP28" s="268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493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266"/>
      <c r="AN29" s="192"/>
      <c r="AO29" s="193"/>
      <c r="AP29" s="266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268"/>
      <c r="AN30" s="195"/>
      <c r="AO30" s="196"/>
      <c r="AP30" s="268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268"/>
      <c r="AN32" s="195"/>
      <c r="AO32" s="196"/>
      <c r="AP32" s="268"/>
      <c r="AQ32" s="143">
        <f t="shared" si="1"/>
        <v>90</v>
      </c>
      <c r="AR32" s="135">
        <f t="shared" si="2"/>
        <v>6</v>
      </c>
    </row>
    <row r="33" spans="1:44" ht="12" thickBot="1">
      <c r="A33" s="70" t="s">
        <v>132</v>
      </c>
      <c r="B33" s="158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5"/>
      <c r="AL33" s="196"/>
      <c r="AM33" s="268"/>
      <c r="AN33" s="195"/>
      <c r="AO33" s="196"/>
      <c r="AP33" s="268"/>
      <c r="AQ33" s="143">
        <f t="shared" si="1"/>
        <v>0</v>
      </c>
      <c r="AR33" s="135">
        <f t="shared" si="2"/>
        <v>1</v>
      </c>
    </row>
    <row r="34" spans="1:44" ht="12.75" thickBot="1" thickTop="1">
      <c r="A34" s="367" t="s">
        <v>531</v>
      </c>
      <c r="B34" s="368"/>
      <c r="C34" s="368"/>
      <c r="D34" s="368"/>
      <c r="E34" s="368"/>
      <c r="F34" s="368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70"/>
      <c r="AR34" s="371"/>
    </row>
    <row r="35" spans="1:44" ht="11.25">
      <c r="A35" s="120" t="s">
        <v>515</v>
      </c>
      <c r="B35" s="156" t="s">
        <v>505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2</v>
      </c>
      <c r="N35" s="121">
        <v>2</v>
      </c>
      <c r="O35" s="125" t="s">
        <v>37</v>
      </c>
      <c r="P35" s="124">
        <v>2</v>
      </c>
      <c r="Q35" s="121">
        <v>2</v>
      </c>
      <c r="R35" s="125" t="s">
        <v>36</v>
      </c>
      <c r="S35" s="124">
        <v>2</v>
      </c>
      <c r="T35" s="121">
        <v>2</v>
      </c>
      <c r="U35" s="125" t="s">
        <v>37</v>
      </c>
      <c r="V35" s="124">
        <v>2</v>
      </c>
      <c r="W35" s="121">
        <v>2</v>
      </c>
      <c r="X35" s="125" t="s">
        <v>36</v>
      </c>
      <c r="Y35" s="124">
        <v>2</v>
      </c>
      <c r="Z35" s="121">
        <v>2</v>
      </c>
      <c r="AA35" s="125" t="s">
        <v>37</v>
      </c>
      <c r="AB35" s="124">
        <v>2</v>
      </c>
      <c r="AC35" s="121">
        <v>2</v>
      </c>
      <c r="AD35" s="125" t="s">
        <v>36</v>
      </c>
      <c r="AE35" s="124">
        <v>2</v>
      </c>
      <c r="AF35" s="121">
        <v>2</v>
      </c>
      <c r="AG35" s="125" t="s">
        <v>37</v>
      </c>
      <c r="AH35" s="124">
        <v>2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270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497</v>
      </c>
      <c r="C36" s="126" t="s">
        <v>513</v>
      </c>
      <c r="D36" s="175" t="s">
        <v>147</v>
      </c>
      <c r="E36" s="175" t="s">
        <v>37</v>
      </c>
      <c r="F36" s="176">
        <v>60</v>
      </c>
      <c r="G36" s="127"/>
      <c r="H36" s="126"/>
      <c r="I36" s="128"/>
      <c r="J36" s="127"/>
      <c r="K36" s="126"/>
      <c r="L36" s="128"/>
      <c r="M36" s="127"/>
      <c r="N36" s="126"/>
      <c r="O36" s="128"/>
      <c r="P36" s="127">
        <v>0.5</v>
      </c>
      <c r="Q36" s="126">
        <v>1</v>
      </c>
      <c r="R36" s="128" t="s">
        <v>37</v>
      </c>
      <c r="S36" s="334"/>
      <c r="T36" s="335"/>
      <c r="U36" s="336"/>
      <c r="V36" s="334"/>
      <c r="W36" s="335"/>
      <c r="X36" s="336"/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 aca="true" t="shared" si="3" ref="AQ36:AQ50">SUM(G36,J36,M36,P36,S36,V36,Y36,AB36,AE36,AH36,AK36,AN36)*15</f>
        <v>7.5</v>
      </c>
      <c r="AR36" s="134">
        <f>SUM(H36,K36,N36,Q36,T36,W36,Z36,AC36,AF36,AI36,AL36,AO36)</f>
        <v>1</v>
      </c>
    </row>
    <row r="37" spans="1:44" ht="11.25">
      <c r="A37" s="69" t="s">
        <v>70</v>
      </c>
      <c r="B37" s="139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4"/>
      <c r="Z37" s="245"/>
      <c r="AA37" s="246"/>
      <c r="AB37" s="244"/>
      <c r="AC37" s="245"/>
      <c r="AD37" s="246"/>
      <c r="AE37" s="24"/>
      <c r="AF37" s="26"/>
      <c r="AG37" s="25"/>
      <c r="AH37" s="24"/>
      <c r="AI37" s="26"/>
      <c r="AJ37" s="25"/>
      <c r="AK37" s="192"/>
      <c r="AL37" s="193"/>
      <c r="AM37" s="266"/>
      <c r="AN37" s="192"/>
      <c r="AO37" s="193"/>
      <c r="AP37" s="266"/>
      <c r="AQ37" s="118">
        <f t="shared" si="3"/>
        <v>30</v>
      </c>
      <c r="AR37" s="119">
        <f aca="true" t="shared" si="4" ref="AR37:AR50">SUM(H37,K37,N37,Q37,T37,W37,Z37,AC37,AF37,AI37,AL37,AO37)</f>
        <v>2</v>
      </c>
    </row>
    <row r="38" spans="1:44" ht="11.25">
      <c r="A38" s="173" t="s">
        <v>75</v>
      </c>
      <c r="B38" s="174" t="s">
        <v>281</v>
      </c>
      <c r="C38" s="126"/>
      <c r="D38" s="175" t="s">
        <v>148</v>
      </c>
      <c r="E38" s="175" t="s">
        <v>150</v>
      </c>
      <c r="F38" s="176">
        <v>45</v>
      </c>
      <c r="G38" s="198">
        <v>2</v>
      </c>
      <c r="H38" s="129">
        <v>1</v>
      </c>
      <c r="I38" s="130" t="s">
        <v>36</v>
      </c>
      <c r="J38" s="198">
        <v>2</v>
      </c>
      <c r="K38" s="129">
        <v>1</v>
      </c>
      <c r="L38" s="130" t="s">
        <v>36</v>
      </c>
      <c r="M38" s="198">
        <v>2</v>
      </c>
      <c r="N38" s="129">
        <v>1</v>
      </c>
      <c r="O38" s="130" t="s">
        <v>36</v>
      </c>
      <c r="P38" s="198">
        <v>2</v>
      </c>
      <c r="Q38" s="129">
        <v>1</v>
      </c>
      <c r="R38" s="130" t="s">
        <v>36</v>
      </c>
      <c r="S38" s="198">
        <v>2</v>
      </c>
      <c r="T38" s="129">
        <v>1</v>
      </c>
      <c r="U38" s="130" t="s">
        <v>36</v>
      </c>
      <c r="V38" s="198">
        <v>2</v>
      </c>
      <c r="W38" s="129">
        <v>1</v>
      </c>
      <c r="X38" s="130" t="s">
        <v>37</v>
      </c>
      <c r="Y38" s="127"/>
      <c r="Z38" s="126"/>
      <c r="AA38" s="128"/>
      <c r="AB38" s="127"/>
      <c r="AC38" s="126"/>
      <c r="AD38" s="128"/>
      <c r="AE38" s="127"/>
      <c r="AF38" s="126"/>
      <c r="AG38" s="128"/>
      <c r="AH38" s="127"/>
      <c r="AI38" s="126"/>
      <c r="AJ38" s="128"/>
      <c r="AK38" s="199"/>
      <c r="AL38" s="200"/>
      <c r="AM38" s="267"/>
      <c r="AN38" s="199"/>
      <c r="AO38" s="200"/>
      <c r="AP38" s="267"/>
      <c r="AQ38" s="142">
        <f t="shared" si="3"/>
        <v>180</v>
      </c>
      <c r="AR38" s="134">
        <f t="shared" si="4"/>
        <v>6</v>
      </c>
    </row>
    <row r="39" spans="1:44" ht="11.25">
      <c r="A39" s="70" t="s">
        <v>130</v>
      </c>
      <c r="B39" s="158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3"/>
        <v>0</v>
      </c>
      <c r="AR39" s="135">
        <f t="shared" si="4"/>
        <v>1</v>
      </c>
    </row>
    <row r="40" spans="1:44" ht="11.25">
      <c r="A40" s="70" t="s">
        <v>77</v>
      </c>
      <c r="B40" s="158" t="s">
        <v>284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3"/>
        <v>60</v>
      </c>
      <c r="AR40" s="135">
        <f t="shared" si="4"/>
        <v>4</v>
      </c>
    </row>
    <row r="41" spans="1:44" ht="11.25">
      <c r="A41" s="70" t="s">
        <v>78</v>
      </c>
      <c r="B41" s="158" t="s">
        <v>285</v>
      </c>
      <c r="C41" s="59"/>
      <c r="D41" s="54" t="s">
        <v>148</v>
      </c>
      <c r="E41" s="54" t="s">
        <v>150</v>
      </c>
      <c r="F41" s="55">
        <v>45</v>
      </c>
      <c r="G41" s="58"/>
      <c r="H41" s="59"/>
      <c r="I41" s="60"/>
      <c r="J41" s="58"/>
      <c r="K41" s="59"/>
      <c r="L41" s="60"/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1</v>
      </c>
      <c r="T41" s="59">
        <v>1</v>
      </c>
      <c r="U41" s="60" t="s">
        <v>36</v>
      </c>
      <c r="V41" s="58">
        <v>1</v>
      </c>
      <c r="W41" s="59">
        <v>1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3"/>
        <v>60</v>
      </c>
      <c r="AR41" s="135">
        <f t="shared" si="4"/>
        <v>4</v>
      </c>
    </row>
    <row r="42" spans="1:44" ht="11.25">
      <c r="A42" s="70" t="s">
        <v>79</v>
      </c>
      <c r="B42" s="158" t="s">
        <v>286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3"/>
        <v>30</v>
      </c>
      <c r="AR42" s="135">
        <f t="shared" si="4"/>
        <v>2</v>
      </c>
    </row>
    <row r="43" spans="1:44" ht="11.25">
      <c r="A43" s="70" t="s">
        <v>138</v>
      </c>
      <c r="B43" s="158" t="s">
        <v>350</v>
      </c>
      <c r="C43" s="59" t="s">
        <v>352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251"/>
      <c r="Z43" s="252"/>
      <c r="AA43" s="253"/>
      <c r="AB43" s="251"/>
      <c r="AC43" s="252"/>
      <c r="AD43" s="253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18">
        <f t="shared" si="3"/>
        <v>45</v>
      </c>
      <c r="AR43" s="119">
        <f t="shared" si="4"/>
        <v>4</v>
      </c>
    </row>
    <row r="44" spans="1:44" ht="11.25">
      <c r="A44" s="70" t="s">
        <v>81</v>
      </c>
      <c r="B44" s="158" t="s">
        <v>498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18">
        <f t="shared" si="3"/>
        <v>120</v>
      </c>
      <c r="AR44" s="119">
        <f t="shared" si="4"/>
        <v>8</v>
      </c>
    </row>
    <row r="45" spans="1:44" ht="11.25">
      <c r="A45" s="70" t="s">
        <v>139</v>
      </c>
      <c r="B45" s="158" t="s">
        <v>499</v>
      </c>
      <c r="C45" s="59" t="s">
        <v>500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3"/>
        <v>0</v>
      </c>
      <c r="AR45" s="135">
        <f t="shared" si="4"/>
        <v>1</v>
      </c>
    </row>
    <row r="46" spans="1:45" ht="11.25">
      <c r="A46" s="69" t="s">
        <v>80</v>
      </c>
      <c r="B46" s="139" t="s">
        <v>288</v>
      </c>
      <c r="C46" s="26" t="s">
        <v>188</v>
      </c>
      <c r="D46" s="22" t="s">
        <v>148</v>
      </c>
      <c r="E46" s="22" t="s">
        <v>149</v>
      </c>
      <c r="F46" s="23">
        <v>45</v>
      </c>
      <c r="G46" s="24">
        <v>2</v>
      </c>
      <c r="H46" s="26">
        <v>1</v>
      </c>
      <c r="I46" s="25" t="s">
        <v>37</v>
      </c>
      <c r="J46" s="24">
        <v>2</v>
      </c>
      <c r="K46" s="26">
        <v>1</v>
      </c>
      <c r="L46" s="25" t="s">
        <v>36</v>
      </c>
      <c r="M46" s="24">
        <v>2</v>
      </c>
      <c r="N46" s="26">
        <v>1</v>
      </c>
      <c r="O46" s="25" t="s">
        <v>37</v>
      </c>
      <c r="P46" s="24">
        <v>2</v>
      </c>
      <c r="Q46" s="26">
        <v>1</v>
      </c>
      <c r="R46" s="25" t="s">
        <v>36</v>
      </c>
      <c r="S46" s="24"/>
      <c r="T46" s="26"/>
      <c r="U46" s="25"/>
      <c r="V46" s="24"/>
      <c r="W46" s="26"/>
      <c r="X46" s="25"/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3"/>
        <v>120</v>
      </c>
      <c r="AR46" s="119">
        <f t="shared" si="4"/>
        <v>4</v>
      </c>
      <c r="AS46" s="202"/>
    </row>
    <row r="47" spans="1:44" ht="11.25">
      <c r="A47" s="70" t="s">
        <v>477</v>
      </c>
      <c r="B47" s="158" t="s">
        <v>501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5"/>
      <c r="AL47" s="196"/>
      <c r="AM47" s="268"/>
      <c r="AN47" s="195"/>
      <c r="AO47" s="196"/>
      <c r="AP47" s="268"/>
      <c r="AQ47" s="143">
        <f t="shared" si="3"/>
        <v>120</v>
      </c>
      <c r="AR47" s="135">
        <f t="shared" si="4"/>
        <v>4</v>
      </c>
    </row>
    <row r="48" spans="1:44" ht="11.25">
      <c r="A48" s="70" t="s">
        <v>478</v>
      </c>
      <c r="B48" s="158" t="s">
        <v>509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268"/>
      <c r="AN48" s="195"/>
      <c r="AO48" s="196"/>
      <c r="AP48" s="268"/>
      <c r="AQ48" s="143">
        <f t="shared" si="3"/>
        <v>30</v>
      </c>
      <c r="AR48" s="135">
        <f t="shared" si="4"/>
        <v>4</v>
      </c>
    </row>
    <row r="49" spans="1:44" ht="11.25">
      <c r="A49" s="70" t="s">
        <v>479</v>
      </c>
      <c r="B49" s="158" t="s">
        <v>502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5"/>
      <c r="AL49" s="196"/>
      <c r="AM49" s="268"/>
      <c r="AN49" s="195"/>
      <c r="AO49" s="196"/>
      <c r="AP49" s="268"/>
      <c r="AQ49" s="143">
        <f t="shared" si="3"/>
        <v>30</v>
      </c>
      <c r="AR49" s="135">
        <f t="shared" si="4"/>
        <v>2</v>
      </c>
    </row>
    <row r="50" spans="1:44" ht="12" thickBot="1">
      <c r="A50" s="75" t="s">
        <v>480</v>
      </c>
      <c r="B50" s="177" t="s">
        <v>503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8"/>
      <c r="AL50" s="209"/>
      <c r="AM50" s="269"/>
      <c r="AN50" s="208"/>
      <c r="AO50" s="209"/>
      <c r="AP50" s="269"/>
      <c r="AQ50" s="232">
        <f t="shared" si="3"/>
        <v>30</v>
      </c>
      <c r="AR50" s="140">
        <f t="shared" si="4"/>
        <v>2</v>
      </c>
    </row>
    <row r="51" spans="1:44" ht="12" thickBot="1">
      <c r="A51" s="372" t="s">
        <v>490</v>
      </c>
      <c r="B51" s="373"/>
      <c r="C51" s="373"/>
      <c r="D51" s="373"/>
      <c r="E51" s="373"/>
      <c r="F51" s="374"/>
      <c r="G51" s="211">
        <f>SUM(G36:G50)</f>
        <v>9</v>
      </c>
      <c r="H51" s="212">
        <f>SUM(H36:H50)</f>
        <v>6</v>
      </c>
      <c r="I51" s="213"/>
      <c r="J51" s="203">
        <f>SUM(J36:J50)</f>
        <v>9</v>
      </c>
      <c r="K51" s="213">
        <f>SUM(K36:K50)</f>
        <v>6</v>
      </c>
      <c r="L51" s="205"/>
      <c r="M51" s="206">
        <f>SUM(M36:M50)</f>
        <v>8</v>
      </c>
      <c r="N51" s="204">
        <f>SUM(N36:N50)</f>
        <v>6</v>
      </c>
      <c r="O51" s="204"/>
      <c r="P51" s="203">
        <f>SUM(P36:P50)</f>
        <v>8.5</v>
      </c>
      <c r="Q51" s="213">
        <f>SUM(Q36:Q50)</f>
        <v>7</v>
      </c>
      <c r="R51" s="205"/>
      <c r="S51" s="206">
        <f>SUM(S36:S50)</f>
        <v>5.5</v>
      </c>
      <c r="T51" s="204">
        <f>SUM(T36:T50)</f>
        <v>6</v>
      </c>
      <c r="U51" s="205"/>
      <c r="V51" s="206">
        <f>SUM(V36:V50)</f>
        <v>5.5</v>
      </c>
      <c r="W51" s="204">
        <f>SUM(W36:W50)</f>
        <v>7</v>
      </c>
      <c r="X51" s="205"/>
      <c r="Y51" s="214">
        <f>SUM(Y36:Y50)</f>
        <v>3</v>
      </c>
      <c r="Z51" s="212">
        <f>SUM(Z36:Z50)</f>
        <v>3</v>
      </c>
      <c r="AA51" s="213"/>
      <c r="AB51" s="203">
        <f>SUM(AB36:AB50)</f>
        <v>3</v>
      </c>
      <c r="AC51" s="204">
        <f>SUM(AC36:AC50)</f>
        <v>4</v>
      </c>
      <c r="AD51" s="204"/>
      <c r="AE51" s="203">
        <f>SUM(AE36:AE50)</f>
        <v>3</v>
      </c>
      <c r="AF51" s="213">
        <f>SUM(AF36:AF50)</f>
        <v>2</v>
      </c>
      <c r="AG51" s="204"/>
      <c r="AH51" s="203">
        <f>SUM(AH36:AH50)</f>
        <v>3</v>
      </c>
      <c r="AI51" s="212">
        <f>SUM(AI36:AI50)</f>
        <v>2</v>
      </c>
      <c r="AJ51" s="213"/>
      <c r="AK51" s="208"/>
      <c r="AL51" s="209"/>
      <c r="AM51" s="269"/>
      <c r="AN51" s="208"/>
      <c r="AO51" s="209"/>
      <c r="AP51" s="269"/>
      <c r="AQ51" s="215">
        <f>SUM(AQ36:AQ50)</f>
        <v>862.5</v>
      </c>
      <c r="AR51" s="216">
        <f>SUM(AR36:AR50)</f>
        <v>49</v>
      </c>
    </row>
    <row r="52" spans="1:44" ht="12.75" thickBot="1" thickTop="1">
      <c r="A52" s="394" t="s">
        <v>518</v>
      </c>
      <c r="B52" s="395"/>
      <c r="C52" s="395"/>
      <c r="D52" s="395"/>
      <c r="E52" s="395"/>
      <c r="F52" s="396"/>
      <c r="G52" s="397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9"/>
      <c r="AQ52" s="400"/>
      <c r="AR52" s="401"/>
    </row>
    <row r="53" spans="1:44" ht="11.25">
      <c r="A53" s="120" t="s">
        <v>93</v>
      </c>
      <c r="B53" s="156" t="s">
        <v>298</v>
      </c>
      <c r="C53" s="121" t="s">
        <v>188</v>
      </c>
      <c r="D53" s="122" t="s">
        <v>148</v>
      </c>
      <c r="E53" s="122" t="s">
        <v>150</v>
      </c>
      <c r="F53" s="123">
        <v>45</v>
      </c>
      <c r="G53" s="124"/>
      <c r="H53" s="121"/>
      <c r="I53" s="125"/>
      <c r="J53" s="124"/>
      <c r="K53" s="121"/>
      <c r="L53" s="125"/>
      <c r="M53" s="124"/>
      <c r="N53" s="121"/>
      <c r="O53" s="125"/>
      <c r="P53" s="124"/>
      <c r="Q53" s="121"/>
      <c r="R53" s="125"/>
      <c r="S53" s="124"/>
      <c r="T53" s="121"/>
      <c r="U53" s="125"/>
      <c r="V53" s="124"/>
      <c r="W53" s="121"/>
      <c r="X53" s="125"/>
      <c r="Y53" s="124"/>
      <c r="Z53" s="121"/>
      <c r="AA53" s="125"/>
      <c r="AB53" s="124"/>
      <c r="AC53" s="121"/>
      <c r="AD53" s="125"/>
      <c r="AE53" s="124">
        <v>1</v>
      </c>
      <c r="AF53" s="121">
        <v>1</v>
      </c>
      <c r="AG53" s="125" t="s">
        <v>37</v>
      </c>
      <c r="AH53" s="124">
        <v>1</v>
      </c>
      <c r="AI53" s="121">
        <v>1</v>
      </c>
      <c r="AJ53" s="125" t="s">
        <v>37</v>
      </c>
      <c r="AK53" s="188"/>
      <c r="AL53" s="189"/>
      <c r="AM53" s="265"/>
      <c r="AN53" s="188"/>
      <c r="AO53" s="189"/>
      <c r="AP53" s="265"/>
      <c r="AQ53" s="141">
        <f>SUM(G53,J53,M53,P53,S53,V53,Y53,AB53,AE53,AH53,AK53,AN53)*15</f>
        <v>30</v>
      </c>
      <c r="AR53" s="133">
        <f>SUM(H53,K53,N53,Q53,T53,W53,Z53,AC53,AF53,AI53,AL53,AO53)</f>
        <v>2</v>
      </c>
    </row>
    <row r="54" spans="1:44" ht="12" thickBot="1">
      <c r="A54" s="70" t="s">
        <v>94</v>
      </c>
      <c r="B54" s="158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5"/>
      <c r="AL54" s="196"/>
      <c r="AM54" s="268"/>
      <c r="AN54" s="195"/>
      <c r="AO54" s="196"/>
      <c r="AP54" s="268"/>
      <c r="AQ54" s="143">
        <f>SUM(G54,J54,M54,P54,S54,V54,Y54,AB54,AE54,AH54,AK54,AN54)*15</f>
        <v>30</v>
      </c>
      <c r="AR54" s="135">
        <f>SUM(H54,K54,N54,Q54,T54,W54,Z54,AC54,AF54,AI54,AL54,AO54)</f>
        <v>2</v>
      </c>
    </row>
    <row r="55" spans="1:44" ht="12.75" thickBot="1" thickTop="1">
      <c r="A55" s="367" t="s">
        <v>35</v>
      </c>
      <c r="B55" s="368"/>
      <c r="C55" s="368"/>
      <c r="D55" s="368"/>
      <c r="E55" s="368"/>
      <c r="F55" s="368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0"/>
      <c r="AR55" s="371"/>
    </row>
    <row r="56" spans="1:44" ht="12" thickBot="1">
      <c r="A56" s="159" t="s">
        <v>519</v>
      </c>
      <c r="B56" s="160" t="s">
        <v>216</v>
      </c>
      <c r="C56" s="148"/>
      <c r="D56" s="149"/>
      <c r="E56" s="149"/>
      <c r="F56" s="150"/>
      <c r="G56" s="161"/>
      <c r="H56" s="148">
        <v>2</v>
      </c>
      <c r="I56" s="162"/>
      <c r="J56" s="161"/>
      <c r="K56" s="148">
        <v>3</v>
      </c>
      <c r="L56" s="162"/>
      <c r="M56" s="161"/>
      <c r="N56" s="148"/>
      <c r="O56" s="162"/>
      <c r="P56" s="161"/>
      <c r="Q56" s="148"/>
      <c r="R56" s="162"/>
      <c r="S56" s="161"/>
      <c r="T56" s="148"/>
      <c r="U56" s="162"/>
      <c r="V56" s="161"/>
      <c r="W56" s="148"/>
      <c r="X56" s="162"/>
      <c r="Y56" s="161"/>
      <c r="Z56" s="148"/>
      <c r="AA56" s="162"/>
      <c r="AB56" s="161"/>
      <c r="AC56" s="148"/>
      <c r="AD56" s="162"/>
      <c r="AE56" s="161"/>
      <c r="AF56" s="148">
        <v>3</v>
      </c>
      <c r="AG56" s="162"/>
      <c r="AH56" s="161"/>
      <c r="AI56" s="148">
        <v>6</v>
      </c>
      <c r="AJ56" s="162"/>
      <c r="AK56" s="220"/>
      <c r="AL56" s="221"/>
      <c r="AM56" s="270"/>
      <c r="AN56" s="220"/>
      <c r="AO56" s="221"/>
      <c r="AP56" s="270"/>
      <c r="AQ56" s="163">
        <f>SUM(G56,J56,M56,P56,S56,V56,Y56,AB56,AE56,AH56,AK56,AN56)*15</f>
        <v>0</v>
      </c>
      <c r="AR56" s="152">
        <f>SUM(H56,K56,N56,Q56,T56,W56,Z56,AC56,AF56,AI56,AL56,AO56)</f>
        <v>14</v>
      </c>
    </row>
    <row r="57" spans="1:44" ht="12.75" thickBot="1" thickTop="1">
      <c r="A57" s="86" t="s">
        <v>22</v>
      </c>
      <c r="B57" s="87" t="s">
        <v>254</v>
      </c>
      <c r="C57" s="88"/>
      <c r="D57" s="89"/>
      <c r="E57" s="90" t="s">
        <v>151</v>
      </c>
      <c r="F57" s="91"/>
      <c r="G57" s="92"/>
      <c r="H57" s="93"/>
      <c r="I57" s="94"/>
      <c r="J57" s="92"/>
      <c r="K57" s="93"/>
      <c r="L57" s="94"/>
      <c r="M57" s="92"/>
      <c r="N57" s="93"/>
      <c r="O57" s="94"/>
      <c r="P57" s="92"/>
      <c r="Q57" s="93"/>
      <c r="R57" s="94"/>
      <c r="S57" s="92"/>
      <c r="T57" s="93"/>
      <c r="U57" s="94"/>
      <c r="V57" s="92"/>
      <c r="W57" s="93"/>
      <c r="X57" s="94"/>
      <c r="Y57" s="92"/>
      <c r="Z57" s="93"/>
      <c r="AA57" s="94"/>
      <c r="AB57" s="92"/>
      <c r="AC57" s="93"/>
      <c r="AD57" s="94"/>
      <c r="AE57" s="92"/>
      <c r="AF57" s="93"/>
      <c r="AG57" s="94"/>
      <c r="AH57" s="92"/>
      <c r="AI57" s="93"/>
      <c r="AJ57" s="94"/>
      <c r="AK57" s="271">
        <v>0</v>
      </c>
      <c r="AL57" s="272">
        <v>4</v>
      </c>
      <c r="AM57" s="273" t="s">
        <v>37</v>
      </c>
      <c r="AN57" s="271">
        <v>0</v>
      </c>
      <c r="AO57" s="272">
        <v>4</v>
      </c>
      <c r="AP57" s="273" t="s">
        <v>37</v>
      </c>
      <c r="AQ57" s="164">
        <f>SUM(G57,J57,M57,P57,S57,V57,Y57,AB57,AE57,AH57,AK57,AN57)*15</f>
        <v>0</v>
      </c>
      <c r="AR57" s="165">
        <f>SUM(H57,K57,N57,Q57,T57,W57,Z57,AC57,AF57,AI57,AL57,AO57)</f>
        <v>8</v>
      </c>
    </row>
    <row r="58" spans="1:44" ht="12.75" thickBot="1" thickTop="1">
      <c r="A58" s="376" t="s">
        <v>514</v>
      </c>
      <c r="B58" s="377"/>
      <c r="C58" s="377"/>
      <c r="D58" s="377"/>
      <c r="E58" s="377"/>
      <c r="F58" s="378"/>
      <c r="G58" s="225">
        <f>SUM(G8:G33,G51,G35,G53,G56:G57)</f>
        <v>30.5</v>
      </c>
      <c r="H58" s="243">
        <f>SUM(H8:H33,H51,H35,H53,H56:H57)</f>
        <v>31</v>
      </c>
      <c r="I58" s="226"/>
      <c r="J58" s="225">
        <f>SUM(J8:J33,J51,J35,J53,J56:J57)</f>
        <v>29.5</v>
      </c>
      <c r="K58" s="243">
        <f>SUM(K8:K33,K51,K35,K53,K56:K57)</f>
        <v>30</v>
      </c>
      <c r="L58" s="226"/>
      <c r="M58" s="225">
        <f>SUM(M8:M33,M51,M35,M53,M56:M57)</f>
        <v>32.5</v>
      </c>
      <c r="N58" s="243">
        <f>SUM(N8:N33,N51,N35,N53,N56:N57)</f>
        <v>31</v>
      </c>
      <c r="O58" s="226"/>
      <c r="P58" s="225">
        <f>SUM(P8:P33,P51,P35,P53,P56:P57)</f>
        <v>30.5</v>
      </c>
      <c r="Q58" s="243">
        <f>SUM(Q8:Q33,Q51,Q35,Q53,Q56:Q57)</f>
        <v>27</v>
      </c>
      <c r="R58" s="226"/>
      <c r="S58" s="225">
        <f>SUM(S8:S33,S51,S35,S53,S56:S57)</f>
        <v>27.5</v>
      </c>
      <c r="T58" s="243">
        <f>SUM(T8:T33,T51,T35,T53,T56:T57)</f>
        <v>25</v>
      </c>
      <c r="U58" s="226"/>
      <c r="V58" s="225">
        <f>SUM(V8:V33,V51,V35,V53,V56:V57)</f>
        <v>27.5</v>
      </c>
      <c r="W58" s="243">
        <f>SUM(W8:W33,W51,W35,W53,W56:W57)</f>
        <v>27</v>
      </c>
      <c r="X58" s="226"/>
      <c r="Y58" s="225">
        <f>SUM(Y8:Y33,Y51,Y35,Y53,Y56:Y57)</f>
        <v>22.5</v>
      </c>
      <c r="Z58" s="243">
        <f>SUM(Z8:Z33,Z51,Z35,Z53,Z56:Z57)</f>
        <v>20</v>
      </c>
      <c r="AA58" s="226"/>
      <c r="AB58" s="225">
        <f>SUM(AB8:AB33,AB51,AB35,AB53,AB56:AB57)</f>
        <v>22.5</v>
      </c>
      <c r="AC58" s="243">
        <f>SUM(AC8:AC33,AC51,AC35,AC53,AC56:AC57)</f>
        <v>23</v>
      </c>
      <c r="AD58" s="226"/>
      <c r="AE58" s="225">
        <f>SUM(AE8:AE33,AE51,AE35,AE53,AE56:AE57)</f>
        <v>16.5</v>
      </c>
      <c r="AF58" s="243">
        <f>SUM(AF8:AF33,AF51,AF35,AF53,AF56:AF57)</f>
        <v>17</v>
      </c>
      <c r="AG58" s="226"/>
      <c r="AH58" s="225">
        <f>SUM(AH8:AH33,AH51,AH35,AH53,AH56:AH57)</f>
        <v>16.5</v>
      </c>
      <c r="AI58" s="243">
        <f>SUM(AI8:AI33,AI51,AI35,AI53,AI56:AI57)</f>
        <v>21</v>
      </c>
      <c r="AJ58" s="226"/>
      <c r="AK58" s="274">
        <f>SUM(AK8:AK33,AK51,AK35,AK53,AK56:AK57)</f>
        <v>0</v>
      </c>
      <c r="AL58" s="275">
        <f>SUM(AL8:AL33,AL51,AL35,AL53,AL56:AL57)</f>
        <v>4</v>
      </c>
      <c r="AM58" s="276"/>
      <c r="AN58" s="277">
        <f>SUM(AN8:AN33,AN51,AN35,AN53,AN56:AN57)</f>
        <v>0</v>
      </c>
      <c r="AO58" s="275">
        <f>SUM(AO8:AO33,AO51,AO35,AO53,AO56:AO57)</f>
        <v>4</v>
      </c>
      <c r="AP58" s="276"/>
      <c r="AQ58" s="258">
        <f>SUM(AQ8:AQ33,AQ51,AQ53:AQ54,AQ56:AQ57)</f>
        <v>3600</v>
      </c>
      <c r="AR58" s="241" t="e">
        <f>SUM(AR8:AR33,AR51,#REF!,AR53,AR56:AR57)</f>
        <v>#REF!</v>
      </c>
    </row>
    <row r="59" spans="1:44" ht="12.75" thickBot="1" thickTop="1">
      <c r="A59" s="344" t="s">
        <v>26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6"/>
    </row>
    <row r="60" spans="1:44" ht="12" customHeight="1" thickBot="1">
      <c r="A60" s="347" t="s">
        <v>141</v>
      </c>
      <c r="B60" s="348" t="s">
        <v>142</v>
      </c>
      <c r="C60" s="350" t="s">
        <v>143</v>
      </c>
      <c r="D60" s="352" t="s">
        <v>409</v>
      </c>
      <c r="E60" s="352" t="s">
        <v>42</v>
      </c>
      <c r="F60" s="354" t="s">
        <v>144</v>
      </c>
      <c r="G60" s="356" t="s">
        <v>0</v>
      </c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8"/>
      <c r="AQ60" s="356"/>
      <c r="AR60" s="359"/>
    </row>
    <row r="61" spans="1:44" ht="11.25" customHeight="1">
      <c r="A61" s="347"/>
      <c r="B61" s="349"/>
      <c r="C61" s="351"/>
      <c r="D61" s="353"/>
      <c r="E61" s="353"/>
      <c r="F61" s="355"/>
      <c r="G61" s="360" t="s">
        <v>2</v>
      </c>
      <c r="H61" s="361"/>
      <c r="I61" s="362"/>
      <c r="J61" s="360" t="s">
        <v>3</v>
      </c>
      <c r="K61" s="361"/>
      <c r="L61" s="362"/>
      <c r="M61" s="360" t="s">
        <v>4</v>
      </c>
      <c r="N61" s="361"/>
      <c r="O61" s="362"/>
      <c r="P61" s="360" t="s">
        <v>5</v>
      </c>
      <c r="Q61" s="361"/>
      <c r="R61" s="362"/>
      <c r="S61" s="360" t="s">
        <v>6</v>
      </c>
      <c r="T61" s="361"/>
      <c r="U61" s="362"/>
      <c r="V61" s="360" t="s">
        <v>7</v>
      </c>
      <c r="W61" s="361"/>
      <c r="X61" s="362"/>
      <c r="Y61" s="360" t="s">
        <v>8</v>
      </c>
      <c r="Z61" s="361"/>
      <c r="AA61" s="362"/>
      <c r="AB61" s="360" t="s">
        <v>9</v>
      </c>
      <c r="AC61" s="361"/>
      <c r="AD61" s="362"/>
      <c r="AE61" s="360" t="s">
        <v>10</v>
      </c>
      <c r="AF61" s="361"/>
      <c r="AG61" s="362"/>
      <c r="AH61" s="360" t="s">
        <v>11</v>
      </c>
      <c r="AI61" s="361"/>
      <c r="AJ61" s="362"/>
      <c r="AK61" s="360" t="s">
        <v>44</v>
      </c>
      <c r="AL61" s="361"/>
      <c r="AM61" s="362"/>
      <c r="AN61" s="360" t="s">
        <v>45</v>
      </c>
      <c r="AO61" s="361"/>
      <c r="AP61" s="362"/>
      <c r="AQ61" s="363" t="s">
        <v>145</v>
      </c>
      <c r="AR61" s="365" t="s">
        <v>146</v>
      </c>
    </row>
    <row r="62" spans="1:44" ht="12" thickBot="1">
      <c r="A62" s="347"/>
      <c r="B62" s="349"/>
      <c r="C62" s="351"/>
      <c r="D62" s="353"/>
      <c r="E62" s="353"/>
      <c r="F62" s="355"/>
      <c r="G62" s="151" t="s">
        <v>1</v>
      </c>
      <c r="H62" s="129" t="s">
        <v>12</v>
      </c>
      <c r="I62" s="154" t="s">
        <v>25</v>
      </c>
      <c r="J62" s="151" t="s">
        <v>1</v>
      </c>
      <c r="K62" s="129" t="s">
        <v>12</v>
      </c>
      <c r="L62" s="154" t="s">
        <v>25</v>
      </c>
      <c r="M62" s="151" t="s">
        <v>1</v>
      </c>
      <c r="N62" s="129" t="s">
        <v>12</v>
      </c>
      <c r="O62" s="154" t="s">
        <v>25</v>
      </c>
      <c r="P62" s="151" t="s">
        <v>1</v>
      </c>
      <c r="Q62" s="129" t="s">
        <v>12</v>
      </c>
      <c r="R62" s="154" t="s">
        <v>25</v>
      </c>
      <c r="S62" s="151" t="s">
        <v>1</v>
      </c>
      <c r="T62" s="129" t="s">
        <v>12</v>
      </c>
      <c r="U62" s="154" t="s">
        <v>25</v>
      </c>
      <c r="V62" s="151" t="s">
        <v>1</v>
      </c>
      <c r="W62" s="129" t="s">
        <v>12</v>
      </c>
      <c r="X62" s="154" t="s">
        <v>25</v>
      </c>
      <c r="Y62" s="151" t="s">
        <v>1</v>
      </c>
      <c r="Z62" s="129" t="s">
        <v>12</v>
      </c>
      <c r="AA62" s="154" t="s">
        <v>25</v>
      </c>
      <c r="AB62" s="151" t="s">
        <v>1</v>
      </c>
      <c r="AC62" s="129" t="s">
        <v>12</v>
      </c>
      <c r="AD62" s="154" t="s">
        <v>25</v>
      </c>
      <c r="AE62" s="151" t="s">
        <v>1</v>
      </c>
      <c r="AF62" s="129" t="s">
        <v>12</v>
      </c>
      <c r="AG62" s="154" t="s">
        <v>25</v>
      </c>
      <c r="AH62" s="151" t="s">
        <v>1</v>
      </c>
      <c r="AI62" s="129" t="s">
        <v>12</v>
      </c>
      <c r="AJ62" s="154" t="s">
        <v>25</v>
      </c>
      <c r="AK62" s="151" t="s">
        <v>1</v>
      </c>
      <c r="AL62" s="129" t="s">
        <v>12</v>
      </c>
      <c r="AM62" s="154" t="s">
        <v>25</v>
      </c>
      <c r="AN62" s="151" t="s">
        <v>1</v>
      </c>
      <c r="AO62" s="129" t="s">
        <v>12</v>
      </c>
      <c r="AP62" s="154" t="s">
        <v>25</v>
      </c>
      <c r="AQ62" s="364"/>
      <c r="AR62" s="366"/>
    </row>
    <row r="63" spans="1:44" ht="12.75" thickBot="1" thickTop="1">
      <c r="A63" s="367" t="s">
        <v>91</v>
      </c>
      <c r="B63" s="368"/>
      <c r="C63" s="368"/>
      <c r="D63" s="368"/>
      <c r="E63" s="368"/>
      <c r="F63" s="368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70"/>
      <c r="AR63" s="371"/>
    </row>
    <row r="64" spans="1:44" ht="11.25">
      <c r="A64" s="120" t="s">
        <v>14</v>
      </c>
      <c r="B64" s="156" t="s">
        <v>300</v>
      </c>
      <c r="C64" s="121" t="s">
        <v>314</v>
      </c>
      <c r="D64" s="122" t="s">
        <v>148</v>
      </c>
      <c r="E64" s="122" t="s">
        <v>149</v>
      </c>
      <c r="F64" s="123">
        <v>45</v>
      </c>
      <c r="G64" s="124"/>
      <c r="H64" s="121"/>
      <c r="I64" s="125"/>
      <c r="J64" s="124"/>
      <c r="K64" s="121"/>
      <c r="L64" s="125"/>
      <c r="M64" s="124"/>
      <c r="N64" s="121"/>
      <c r="O64" s="125"/>
      <c r="P64" s="124"/>
      <c r="Q64" s="121"/>
      <c r="R64" s="125"/>
      <c r="S64" s="124">
        <v>3</v>
      </c>
      <c r="T64" s="121">
        <v>4</v>
      </c>
      <c r="U64" s="125" t="s">
        <v>36</v>
      </c>
      <c r="V64" s="124"/>
      <c r="W64" s="121"/>
      <c r="X64" s="125"/>
      <c r="Y64" s="124"/>
      <c r="Z64" s="121"/>
      <c r="AA64" s="125"/>
      <c r="AB64" s="124"/>
      <c r="AC64" s="121"/>
      <c r="AD64" s="125"/>
      <c r="AE64" s="124"/>
      <c r="AF64" s="121"/>
      <c r="AG64" s="125"/>
      <c r="AH64" s="124"/>
      <c r="AI64" s="121"/>
      <c r="AJ64" s="125"/>
      <c r="AK64" s="188"/>
      <c r="AL64" s="189"/>
      <c r="AM64" s="190"/>
      <c r="AN64" s="188"/>
      <c r="AO64" s="189"/>
      <c r="AP64" s="190"/>
      <c r="AQ64" s="141">
        <f>SUM(G64,J64,M64,P64,S64,V64,Y64,AB64,AE64,AH64,AK64,AN64)*15</f>
        <v>45</v>
      </c>
      <c r="AR64" s="133">
        <f>SUM(H64,K64,N64,Q64,T64,W64,Z64,AC64,AF64,AI64,AL64,AO64)</f>
        <v>4</v>
      </c>
    </row>
    <row r="65" spans="1:44" ht="11.25">
      <c r="A65" s="69" t="s">
        <v>15</v>
      </c>
      <c r="B65" s="139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 aca="true" t="shared" si="5" ref="AQ65:AQ79">SUM(G65,J65,M65,P65,S65,V65,Y65,AB65,AE65,AH65,AK65,AN65)*15</f>
        <v>60</v>
      </c>
      <c r="AR65" s="119">
        <f aca="true" t="shared" si="6" ref="AR65:AR79">SUM(H65,K65,N65,Q65,T65,W65,Z65,AC65,AF65,AI65,AL65,AO65)</f>
        <v>6</v>
      </c>
    </row>
    <row r="66" spans="1:44" ht="11.25">
      <c r="A66" s="69" t="s">
        <v>13</v>
      </c>
      <c r="B66" s="139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45</v>
      </c>
      <c r="AR66" s="119">
        <f t="shared" si="6"/>
        <v>4</v>
      </c>
    </row>
    <row r="67" spans="1:44" ht="11.25">
      <c r="A67" s="69" t="s">
        <v>16</v>
      </c>
      <c r="B67" s="139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2"/>
      <c r="AL67" s="193"/>
      <c r="AM67" s="194"/>
      <c r="AN67" s="192"/>
      <c r="AO67" s="193"/>
      <c r="AP67" s="194"/>
      <c r="AQ67" s="118">
        <f>SUM(G67,J67,M67,P67,S67,V67,Y67,AB67,AE67,AH67,AK67,AN67)*15</f>
        <v>60</v>
      </c>
      <c r="AR67" s="119">
        <f t="shared" si="6"/>
        <v>6</v>
      </c>
    </row>
    <row r="68" spans="1:44" ht="11.25">
      <c r="A68" s="69" t="s">
        <v>95</v>
      </c>
      <c r="B68" s="139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0</v>
      </c>
    </row>
    <row r="69" spans="1:44" ht="11.25">
      <c r="A69" s="107" t="s">
        <v>110</v>
      </c>
      <c r="B69" s="139" t="s">
        <v>305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60</v>
      </c>
      <c r="AR69" s="119">
        <f t="shared" si="6"/>
        <v>4</v>
      </c>
    </row>
    <row r="70" spans="1:44" ht="11.25">
      <c r="A70" s="107" t="s">
        <v>111</v>
      </c>
      <c r="B70" s="139" t="s">
        <v>306</v>
      </c>
      <c r="C70" s="172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2"/>
      <c r="AL70" s="193"/>
      <c r="AM70" s="194"/>
      <c r="AN70" s="192"/>
      <c r="AO70" s="193"/>
      <c r="AP70" s="194"/>
      <c r="AQ70" s="118">
        <f t="shared" si="5"/>
        <v>30</v>
      </c>
      <c r="AR70" s="119">
        <f t="shared" si="6"/>
        <v>2</v>
      </c>
    </row>
    <row r="71" spans="1:44" ht="22.5">
      <c r="A71" s="107" t="s">
        <v>472</v>
      </c>
      <c r="B71" s="139" t="s">
        <v>474</v>
      </c>
      <c r="C71" s="172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2</v>
      </c>
    </row>
    <row r="72" spans="1:44" ht="22.5">
      <c r="A72" s="107" t="s">
        <v>66</v>
      </c>
      <c r="B72" s="139" t="s">
        <v>308</v>
      </c>
      <c r="C72" s="172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2"/>
      <c r="AL72" s="193"/>
      <c r="AM72" s="194"/>
      <c r="AN72" s="192"/>
      <c r="AO72" s="193"/>
      <c r="AP72" s="194"/>
      <c r="AQ72" s="118">
        <f t="shared" si="5"/>
        <v>60</v>
      </c>
      <c r="AR72" s="119">
        <f t="shared" si="6"/>
        <v>4</v>
      </c>
    </row>
    <row r="73" spans="1:44" ht="11.25">
      <c r="A73" s="69" t="s">
        <v>59</v>
      </c>
      <c r="B73" s="139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2"/>
      <c r="AL73" s="193"/>
      <c r="AM73" s="194"/>
      <c r="AN73" s="192"/>
      <c r="AO73" s="193"/>
      <c r="AP73" s="194"/>
      <c r="AQ73" s="118">
        <f t="shared" si="5"/>
        <v>30</v>
      </c>
      <c r="AR73" s="119">
        <f t="shared" si="6"/>
        <v>4</v>
      </c>
    </row>
    <row r="74" spans="1:44" ht="11.25">
      <c r="A74" s="69" t="s">
        <v>96</v>
      </c>
      <c r="B74" s="139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194"/>
      <c r="AN74" s="192">
        <v>1</v>
      </c>
      <c r="AO74" s="193">
        <v>4</v>
      </c>
      <c r="AP74" s="194" t="s">
        <v>37</v>
      </c>
      <c r="AQ74" s="118">
        <f t="shared" si="5"/>
        <v>15</v>
      </c>
      <c r="AR74" s="119">
        <f t="shared" si="6"/>
        <v>4</v>
      </c>
    </row>
    <row r="75" spans="1:44" ht="22.5">
      <c r="A75" s="69" t="s">
        <v>88</v>
      </c>
      <c r="B75" s="139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2"/>
      <c r="AL75" s="193"/>
      <c r="AM75" s="194"/>
      <c r="AN75" s="192"/>
      <c r="AO75" s="193"/>
      <c r="AP75" s="194"/>
      <c r="AQ75" s="118">
        <f t="shared" si="5"/>
        <v>60</v>
      </c>
      <c r="AR75" s="119">
        <f t="shared" si="6"/>
        <v>2</v>
      </c>
    </row>
    <row r="76" spans="1:44" ht="22.5">
      <c r="A76" s="69" t="s">
        <v>67</v>
      </c>
      <c r="B76" s="139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60</v>
      </c>
      <c r="AR76" s="119">
        <f t="shared" si="6"/>
        <v>2</v>
      </c>
    </row>
    <row r="77" spans="1:44" ht="11.25">
      <c r="A77" s="69" t="s">
        <v>17</v>
      </c>
      <c r="B77" s="139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2"/>
      <c r="AL77" s="193"/>
      <c r="AM77" s="194"/>
      <c r="AN77" s="192"/>
      <c r="AO77" s="193"/>
      <c r="AP77" s="194"/>
      <c r="AQ77" s="118">
        <f t="shared" si="5"/>
        <v>15</v>
      </c>
      <c r="AR77" s="119">
        <f>SUM(H77,K77,N77,Q77,T77,W77,Z77,AC77,AF77,AI77,AL77,AO77)</f>
        <v>1</v>
      </c>
    </row>
    <row r="78" spans="1:44" ht="11.25">
      <c r="A78" s="69" t="s">
        <v>118</v>
      </c>
      <c r="B78" s="139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2"/>
      <c r="AL78" s="193"/>
      <c r="AM78" s="194"/>
      <c r="AN78" s="192"/>
      <c r="AO78" s="193"/>
      <c r="AP78" s="194"/>
      <c r="AQ78" s="118">
        <f t="shared" si="5"/>
        <v>30</v>
      </c>
      <c r="AR78" s="119">
        <f t="shared" si="6"/>
        <v>3</v>
      </c>
    </row>
    <row r="79" spans="1:44" ht="12" thickBot="1">
      <c r="A79" s="70" t="s">
        <v>117</v>
      </c>
      <c r="B79" s="158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5">
        <v>2</v>
      </c>
      <c r="AL79" s="196">
        <v>2</v>
      </c>
      <c r="AM79" s="197" t="s">
        <v>37</v>
      </c>
      <c r="AN79" s="195"/>
      <c r="AO79" s="196"/>
      <c r="AP79" s="197"/>
      <c r="AQ79" s="143">
        <f t="shared" si="5"/>
        <v>30</v>
      </c>
      <c r="AR79" s="135">
        <f t="shared" si="6"/>
        <v>2</v>
      </c>
    </row>
    <row r="80" spans="1:44" ht="12.75" thickBot="1" thickTop="1">
      <c r="A80" s="367" t="s">
        <v>518</v>
      </c>
      <c r="B80" s="368"/>
      <c r="C80" s="368"/>
      <c r="D80" s="368"/>
      <c r="E80" s="368"/>
      <c r="F80" s="368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70"/>
      <c r="AR80" s="371"/>
    </row>
    <row r="81" spans="1:44" ht="11.25">
      <c r="A81" s="120" t="s">
        <v>482</v>
      </c>
      <c r="B81" s="156" t="s">
        <v>486</v>
      </c>
      <c r="C81" s="122"/>
      <c r="D81" s="122" t="s">
        <v>148</v>
      </c>
      <c r="E81" s="122" t="s">
        <v>149</v>
      </c>
      <c r="F81" s="123">
        <v>45</v>
      </c>
      <c r="G81" s="124"/>
      <c r="H81" s="121"/>
      <c r="I81" s="125"/>
      <c r="J81" s="124"/>
      <c r="K81" s="121"/>
      <c r="L81" s="125"/>
      <c r="M81" s="124"/>
      <c r="N81" s="121"/>
      <c r="O81" s="125"/>
      <c r="P81" s="124"/>
      <c r="Q81" s="121"/>
      <c r="R81" s="125"/>
      <c r="S81" s="124"/>
      <c r="T81" s="121"/>
      <c r="U81" s="125"/>
      <c r="V81" s="124"/>
      <c r="W81" s="121"/>
      <c r="X81" s="125"/>
      <c r="Y81" s="124"/>
      <c r="Z81" s="121"/>
      <c r="AA81" s="125"/>
      <c r="AB81" s="124"/>
      <c r="AC81" s="121"/>
      <c r="AD81" s="125"/>
      <c r="AE81" s="124"/>
      <c r="AF81" s="121"/>
      <c r="AG81" s="125"/>
      <c r="AH81" s="124">
        <v>2</v>
      </c>
      <c r="AI81" s="121">
        <v>3</v>
      </c>
      <c r="AJ81" s="125" t="s">
        <v>37</v>
      </c>
      <c r="AK81" s="188"/>
      <c r="AL81" s="189"/>
      <c r="AM81" s="265"/>
      <c r="AN81" s="188"/>
      <c r="AO81" s="189"/>
      <c r="AP81" s="265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1.25">
      <c r="A82" s="69" t="s">
        <v>115</v>
      </c>
      <c r="B82" s="139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2"/>
      <c r="AL82" s="193"/>
      <c r="AM82" s="194"/>
      <c r="AN82" s="192"/>
      <c r="AO82" s="193"/>
      <c r="AP82" s="194"/>
      <c r="AQ82" s="118">
        <f>SUM(G82,J82,M82,P82,S82,V82,Y82,AB82,AE82,AH82,AK82,AN82)*15</f>
        <v>30</v>
      </c>
      <c r="AR82" s="119">
        <f>SUM(H82,K82,N82,Q82,T82,W82,Z82,AC82,AF82,AI82,AL82,AO82)</f>
        <v>3</v>
      </c>
    </row>
    <row r="83" spans="1:44" ht="11.25">
      <c r="A83" s="69" t="s">
        <v>122</v>
      </c>
      <c r="B83" s="139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2"/>
      <c r="AL83" s="193"/>
      <c r="AM83" s="194"/>
      <c r="AN83" s="192"/>
      <c r="AO83" s="193"/>
      <c r="AP83" s="194"/>
      <c r="AQ83" s="118">
        <f>SUM(G83,J83,M83,P83,S83,V83,Y83,AB83,AE83,AH83,AK83,AN83)*15</f>
        <v>30</v>
      </c>
      <c r="AR83" s="119">
        <f>SUM(H83,K83,N83,Q83,T83,W83,Z83,AC83,AF83,AI83,AL83,AO83)</f>
        <v>3</v>
      </c>
    </row>
    <row r="84" spans="1:44" ht="12" thickBot="1">
      <c r="A84" s="70" t="s">
        <v>116</v>
      </c>
      <c r="B84" s="158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5"/>
      <c r="AL84" s="196"/>
      <c r="AM84" s="197"/>
      <c r="AN84" s="195"/>
      <c r="AO84" s="196"/>
      <c r="AP84" s="197"/>
      <c r="AQ84" s="143">
        <f>SUM(G84,J84,M84,P84,S84,V84,Y84,AB84,AE84,AH84,AK84,AN84)*15</f>
        <v>30</v>
      </c>
      <c r="AR84" s="135">
        <f>SUM(H84,K84,N84,Q84,T84,W84,Z84,AC84,AF84,AI84,AL84,AO84)</f>
        <v>3</v>
      </c>
    </row>
    <row r="85" spans="1:44" ht="12.75" thickBot="1" thickTop="1">
      <c r="A85" s="367" t="s">
        <v>35</v>
      </c>
      <c r="B85" s="368"/>
      <c r="C85" s="368"/>
      <c r="D85" s="368"/>
      <c r="E85" s="368"/>
      <c r="F85" s="368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70"/>
      <c r="AR85" s="371"/>
    </row>
    <row r="86" spans="1:44" ht="12" thickBot="1">
      <c r="A86" s="159" t="s">
        <v>519</v>
      </c>
      <c r="B86" s="160" t="s">
        <v>216</v>
      </c>
      <c r="C86" s="148"/>
      <c r="D86" s="149"/>
      <c r="E86" s="149"/>
      <c r="F86" s="150"/>
      <c r="G86" s="161"/>
      <c r="H86" s="148"/>
      <c r="I86" s="162"/>
      <c r="J86" s="161"/>
      <c r="K86" s="148"/>
      <c r="L86" s="162"/>
      <c r="M86" s="161"/>
      <c r="N86" s="148"/>
      <c r="O86" s="162"/>
      <c r="P86" s="161"/>
      <c r="Q86" s="148"/>
      <c r="R86" s="162"/>
      <c r="S86" s="161"/>
      <c r="T86" s="148"/>
      <c r="U86" s="162"/>
      <c r="V86" s="161"/>
      <c r="W86" s="148"/>
      <c r="X86" s="162"/>
      <c r="Y86" s="161"/>
      <c r="Z86" s="148"/>
      <c r="AA86" s="162"/>
      <c r="AB86" s="161"/>
      <c r="AC86" s="148"/>
      <c r="AD86" s="162"/>
      <c r="AE86" s="161"/>
      <c r="AF86" s="148">
        <v>3</v>
      </c>
      <c r="AG86" s="162"/>
      <c r="AH86" s="161"/>
      <c r="AI86" s="148"/>
      <c r="AJ86" s="162"/>
      <c r="AK86" s="220"/>
      <c r="AL86" s="221"/>
      <c r="AM86" s="222"/>
      <c r="AN86" s="220"/>
      <c r="AO86" s="221"/>
      <c r="AP86" s="222"/>
      <c r="AQ86" s="163">
        <f>SUM(G86,J86,M86,P86,S86,V86,Y86,AB86,AE86,AH86,AK86,AN86)*15</f>
        <v>0</v>
      </c>
      <c r="AR86" s="152">
        <f>SUM(H86,K86,N86,Q86,T86,W86,Z86,AC86,AF86,AI86,AL86,AO86)</f>
        <v>3</v>
      </c>
    </row>
    <row r="87" spans="1:44" ht="12.75" thickBot="1" thickTop="1">
      <c r="A87" s="379" t="s">
        <v>19</v>
      </c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1"/>
    </row>
    <row r="88" spans="1:44" ht="11.25">
      <c r="A88" s="173" t="s">
        <v>89</v>
      </c>
      <c r="B88" s="174" t="s">
        <v>319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>SUM(G88,J88,M88,P88,S88,V88,Y88,AB88,AE88,AH88,AK88,AN88)*15</f>
        <v>75</v>
      </c>
      <c r="AR88" s="134">
        <f>SUM(H88,K88,N88,Q88,T88,W88,Z88,AC88,AF88,AI88,AL88,AO88)</f>
        <v>5</v>
      </c>
    </row>
    <row r="89" spans="1:44" ht="11.25">
      <c r="A89" s="173" t="s">
        <v>90</v>
      </c>
      <c r="B89" s="174" t="s">
        <v>320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 aca="true" t="shared" si="7" ref="AQ89:AQ96">SUM(G89,J89,M89,P89,S89,V89,Y89,AB89,AE89,AH89,AK89,AN89)*15</f>
        <v>75</v>
      </c>
      <c r="AR89" s="134">
        <f aca="true" t="shared" si="8" ref="AR89:AR95">SUM(H89,K89,N89,Q89,T89,W89,Z89,AC89,AF89,AI89,AL89,AO89)</f>
        <v>5</v>
      </c>
    </row>
    <row r="90" spans="1:44" ht="22.5">
      <c r="A90" s="173" t="s">
        <v>68</v>
      </c>
      <c r="B90" s="174" t="s">
        <v>321</v>
      </c>
      <c r="C90" s="126" t="s">
        <v>191</v>
      </c>
      <c r="D90" s="175" t="s">
        <v>147</v>
      </c>
      <c r="E90" s="175" t="s">
        <v>37</v>
      </c>
      <c r="F90" s="176" t="s">
        <v>156</v>
      </c>
      <c r="G90" s="127"/>
      <c r="H90" s="126"/>
      <c r="I90" s="128"/>
      <c r="J90" s="127"/>
      <c r="K90" s="126"/>
      <c r="L90" s="128"/>
      <c r="M90" s="127"/>
      <c r="N90" s="126"/>
      <c r="O90" s="128"/>
      <c r="P90" s="127"/>
      <c r="Q90" s="126"/>
      <c r="R90" s="128"/>
      <c r="S90" s="127"/>
      <c r="T90" s="126"/>
      <c r="U90" s="128"/>
      <c r="V90" s="127"/>
      <c r="W90" s="126"/>
      <c r="X90" s="128"/>
      <c r="Y90" s="127"/>
      <c r="Z90" s="126"/>
      <c r="AA90" s="128"/>
      <c r="AB90" s="127"/>
      <c r="AC90" s="126"/>
      <c r="AD90" s="128"/>
      <c r="AE90" s="127"/>
      <c r="AF90" s="126"/>
      <c r="AG90" s="128"/>
      <c r="AH90" s="127"/>
      <c r="AI90" s="126"/>
      <c r="AJ90" s="128"/>
      <c r="AK90" s="199">
        <v>5</v>
      </c>
      <c r="AL90" s="200">
        <v>5</v>
      </c>
      <c r="AM90" s="201" t="s">
        <v>37</v>
      </c>
      <c r="AN90" s="199"/>
      <c r="AO90" s="200"/>
      <c r="AP90" s="201"/>
      <c r="AQ90" s="142">
        <f t="shared" si="7"/>
        <v>75</v>
      </c>
      <c r="AR90" s="134">
        <f t="shared" si="8"/>
        <v>5</v>
      </c>
    </row>
    <row r="91" spans="1:44" ht="22.5">
      <c r="A91" s="173" t="s">
        <v>65</v>
      </c>
      <c r="B91" s="174" t="s">
        <v>322</v>
      </c>
      <c r="C91" s="126" t="s">
        <v>191</v>
      </c>
      <c r="D91" s="175" t="s">
        <v>147</v>
      </c>
      <c r="E91" s="175" t="s">
        <v>37</v>
      </c>
      <c r="F91" s="176" t="s">
        <v>156</v>
      </c>
      <c r="G91" s="127"/>
      <c r="H91" s="126"/>
      <c r="I91" s="128"/>
      <c r="J91" s="127"/>
      <c r="K91" s="126"/>
      <c r="L91" s="128"/>
      <c r="M91" s="127"/>
      <c r="N91" s="126"/>
      <c r="O91" s="128"/>
      <c r="P91" s="127"/>
      <c r="Q91" s="126"/>
      <c r="R91" s="128"/>
      <c r="S91" s="127"/>
      <c r="T91" s="126"/>
      <c r="U91" s="128"/>
      <c r="V91" s="127"/>
      <c r="W91" s="126"/>
      <c r="X91" s="128"/>
      <c r="Y91" s="127"/>
      <c r="Z91" s="126"/>
      <c r="AA91" s="128"/>
      <c r="AB91" s="127"/>
      <c r="AC91" s="126"/>
      <c r="AD91" s="128"/>
      <c r="AE91" s="127"/>
      <c r="AF91" s="126"/>
      <c r="AG91" s="128"/>
      <c r="AH91" s="127"/>
      <c r="AI91" s="126"/>
      <c r="AJ91" s="128"/>
      <c r="AK91" s="199"/>
      <c r="AL91" s="200"/>
      <c r="AM91" s="201"/>
      <c r="AN91" s="199">
        <v>5</v>
      </c>
      <c r="AO91" s="200">
        <v>5</v>
      </c>
      <c r="AP91" s="201" t="s">
        <v>37</v>
      </c>
      <c r="AQ91" s="142">
        <f>SUM(G91,J91,M91,P91,S91,V91,Y91,AB91,AE91,AH91,AK91,AN91)*15</f>
        <v>75</v>
      </c>
      <c r="AR91" s="134">
        <f t="shared" si="8"/>
        <v>5</v>
      </c>
    </row>
    <row r="92" spans="1:44" ht="11.25">
      <c r="A92" s="69" t="s">
        <v>27</v>
      </c>
      <c r="B92" s="139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2</v>
      </c>
      <c r="AP92" s="194" t="s">
        <v>37</v>
      </c>
      <c r="AQ92" s="118">
        <f t="shared" si="7"/>
        <v>30</v>
      </c>
      <c r="AR92" s="119">
        <f t="shared" si="8"/>
        <v>4</v>
      </c>
    </row>
    <row r="93" spans="1:44" ht="11.25">
      <c r="A93" s="69" t="s">
        <v>28</v>
      </c>
      <c r="B93" s="139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2">
        <v>1</v>
      </c>
      <c r="AL93" s="193">
        <v>4</v>
      </c>
      <c r="AM93" s="194" t="s">
        <v>37</v>
      </c>
      <c r="AN93" s="192">
        <v>1</v>
      </c>
      <c r="AO93" s="193">
        <v>4</v>
      </c>
      <c r="AP93" s="194" t="s">
        <v>37</v>
      </c>
      <c r="AQ93" s="118">
        <f t="shared" si="7"/>
        <v>30</v>
      </c>
      <c r="AR93" s="119">
        <f t="shared" si="8"/>
        <v>8</v>
      </c>
    </row>
    <row r="94" spans="1:44" ht="11.25">
      <c r="A94" s="69" t="s">
        <v>29</v>
      </c>
      <c r="B94" s="139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2">
        <v>1</v>
      </c>
      <c r="AL94" s="193">
        <v>2</v>
      </c>
      <c r="AM94" s="194" t="s">
        <v>37</v>
      </c>
      <c r="AN94" s="192">
        <v>1</v>
      </c>
      <c r="AO94" s="193">
        <v>3</v>
      </c>
      <c r="AP94" s="194" t="s">
        <v>37</v>
      </c>
      <c r="AQ94" s="118">
        <f t="shared" si="7"/>
        <v>30</v>
      </c>
      <c r="AR94" s="119">
        <f t="shared" si="8"/>
        <v>5</v>
      </c>
    </row>
    <row r="95" spans="1:44" ht="12" thickBot="1">
      <c r="A95" s="75" t="s">
        <v>30</v>
      </c>
      <c r="B95" s="177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8">
        <v>1</v>
      </c>
      <c r="AL95" s="209">
        <v>3</v>
      </c>
      <c r="AM95" s="210" t="s">
        <v>37</v>
      </c>
      <c r="AN95" s="208"/>
      <c r="AO95" s="209"/>
      <c r="AP95" s="210"/>
      <c r="AQ95" s="143">
        <f t="shared" si="7"/>
        <v>15</v>
      </c>
      <c r="AR95" s="135">
        <f t="shared" si="8"/>
        <v>3</v>
      </c>
    </row>
    <row r="96" spans="1:44" ht="12" thickBot="1">
      <c r="A96" s="178" t="s">
        <v>20</v>
      </c>
      <c r="B96" s="160" t="s">
        <v>327</v>
      </c>
      <c r="C96" s="148"/>
      <c r="D96" s="149"/>
      <c r="E96" s="149" t="s">
        <v>151</v>
      </c>
      <c r="F96" s="150"/>
      <c r="G96" s="161"/>
      <c r="H96" s="148"/>
      <c r="I96" s="162"/>
      <c r="J96" s="161"/>
      <c r="K96" s="148"/>
      <c r="L96" s="162"/>
      <c r="M96" s="161"/>
      <c r="N96" s="148"/>
      <c r="O96" s="162"/>
      <c r="P96" s="161"/>
      <c r="Q96" s="148"/>
      <c r="R96" s="162"/>
      <c r="S96" s="161"/>
      <c r="T96" s="148"/>
      <c r="U96" s="162"/>
      <c r="V96" s="161"/>
      <c r="W96" s="148"/>
      <c r="X96" s="162"/>
      <c r="Y96" s="161"/>
      <c r="Z96" s="148"/>
      <c r="AA96" s="162"/>
      <c r="AB96" s="161"/>
      <c r="AC96" s="148"/>
      <c r="AD96" s="162"/>
      <c r="AE96" s="161"/>
      <c r="AF96" s="148"/>
      <c r="AG96" s="162"/>
      <c r="AH96" s="161"/>
      <c r="AI96" s="148"/>
      <c r="AJ96" s="162"/>
      <c r="AK96" s="220">
        <v>0</v>
      </c>
      <c r="AL96" s="221">
        <v>2</v>
      </c>
      <c r="AM96" s="222" t="s">
        <v>37</v>
      </c>
      <c r="AN96" s="220">
        <v>0</v>
      </c>
      <c r="AO96" s="221">
        <v>2</v>
      </c>
      <c r="AP96" s="222" t="s">
        <v>37</v>
      </c>
      <c r="AQ96" s="163">
        <f t="shared" si="7"/>
        <v>0</v>
      </c>
      <c r="AR96" s="152">
        <f>SUM(H96,K96,N96,Q96,T96,W96,Z96,AC96,AF96,AI96,AL96,AO96)</f>
        <v>4</v>
      </c>
    </row>
    <row r="97" spans="1:44" ht="12.75" thickBot="1" thickTop="1">
      <c r="A97" s="382" t="s">
        <v>489</v>
      </c>
      <c r="B97" s="383"/>
      <c r="C97" s="383"/>
      <c r="D97" s="383"/>
      <c r="E97" s="383"/>
      <c r="F97" s="384"/>
      <c r="G97" s="179">
        <f>SUM(G64:G79,G81,G86,G88:G96)</f>
        <v>1</v>
      </c>
      <c r="H97" s="180">
        <f aca="true" t="shared" si="9" ref="H97:AO97">SUM(H64:H79,H81,H86,H88:H96)</f>
        <v>0</v>
      </c>
      <c r="I97" s="181"/>
      <c r="J97" s="179">
        <f t="shared" si="9"/>
        <v>1</v>
      </c>
      <c r="K97" s="180">
        <f t="shared" si="9"/>
        <v>0</v>
      </c>
      <c r="L97" s="181"/>
      <c r="M97" s="179">
        <f t="shared" si="9"/>
        <v>0</v>
      </c>
      <c r="N97" s="180">
        <f t="shared" si="9"/>
        <v>0</v>
      </c>
      <c r="O97" s="181"/>
      <c r="P97" s="179">
        <f t="shared" si="9"/>
        <v>3</v>
      </c>
      <c r="Q97" s="180">
        <f t="shared" si="9"/>
        <v>4</v>
      </c>
      <c r="R97" s="181"/>
      <c r="S97" s="179">
        <f t="shared" si="9"/>
        <v>3</v>
      </c>
      <c r="T97" s="180">
        <f t="shared" si="9"/>
        <v>4</v>
      </c>
      <c r="U97" s="181"/>
      <c r="V97" s="179">
        <f t="shared" si="9"/>
        <v>3</v>
      </c>
      <c r="W97" s="180">
        <f t="shared" si="9"/>
        <v>4</v>
      </c>
      <c r="X97" s="181"/>
      <c r="Y97" s="179">
        <f t="shared" si="9"/>
        <v>8</v>
      </c>
      <c r="Z97" s="180">
        <f t="shared" si="9"/>
        <v>9</v>
      </c>
      <c r="AA97" s="181"/>
      <c r="AB97" s="179">
        <f t="shared" si="9"/>
        <v>8</v>
      </c>
      <c r="AC97" s="180">
        <f t="shared" si="9"/>
        <v>9</v>
      </c>
      <c r="AD97" s="181"/>
      <c r="AE97" s="179">
        <f t="shared" si="9"/>
        <v>8</v>
      </c>
      <c r="AF97" s="180">
        <f t="shared" si="9"/>
        <v>12</v>
      </c>
      <c r="AG97" s="181"/>
      <c r="AH97" s="179">
        <f t="shared" si="9"/>
        <v>8</v>
      </c>
      <c r="AI97" s="180">
        <f t="shared" si="9"/>
        <v>8</v>
      </c>
      <c r="AJ97" s="181"/>
      <c r="AK97" s="227">
        <f t="shared" si="9"/>
        <v>16</v>
      </c>
      <c r="AL97" s="228">
        <f t="shared" si="9"/>
        <v>25</v>
      </c>
      <c r="AM97" s="229"/>
      <c r="AN97" s="230">
        <f t="shared" si="9"/>
        <v>14</v>
      </c>
      <c r="AO97" s="228">
        <f t="shared" si="9"/>
        <v>25</v>
      </c>
      <c r="AP97" s="229"/>
      <c r="AQ97" s="182">
        <f>SUM(AQ64:AQ79,AQ81,AQ86,AQ88:AQ96)</f>
        <v>1095</v>
      </c>
      <c r="AR97" s="146">
        <f>SUM(AR64:AR79,AR81,AR86,AR88:AR96)</f>
        <v>100</v>
      </c>
    </row>
    <row r="98" spans="1:44" ht="12.75" thickBot="1" thickTop="1">
      <c r="A98" s="404" t="s">
        <v>34</v>
      </c>
      <c r="B98" s="405"/>
      <c r="C98" s="405"/>
      <c r="D98" s="405"/>
      <c r="E98" s="405"/>
      <c r="F98" s="406"/>
      <c r="G98" s="236">
        <f>SUM(G58,G97)</f>
        <v>31.5</v>
      </c>
      <c r="H98" s="234">
        <f aca="true" t="shared" si="10" ref="H98:AO98">SUM(H58,H97)</f>
        <v>31</v>
      </c>
      <c r="I98" s="235"/>
      <c r="J98" s="233">
        <f t="shared" si="10"/>
        <v>30.5</v>
      </c>
      <c r="K98" s="234">
        <f t="shared" si="10"/>
        <v>30</v>
      </c>
      <c r="L98" s="235"/>
      <c r="M98" s="233">
        <f t="shared" si="10"/>
        <v>32.5</v>
      </c>
      <c r="N98" s="234">
        <f t="shared" si="10"/>
        <v>31</v>
      </c>
      <c r="O98" s="235"/>
      <c r="P98" s="233">
        <f t="shared" si="10"/>
        <v>33.5</v>
      </c>
      <c r="Q98" s="234">
        <f t="shared" si="10"/>
        <v>31</v>
      </c>
      <c r="R98" s="235"/>
      <c r="S98" s="233">
        <f t="shared" si="10"/>
        <v>30.5</v>
      </c>
      <c r="T98" s="234">
        <f t="shared" si="10"/>
        <v>29</v>
      </c>
      <c r="U98" s="235"/>
      <c r="V98" s="233">
        <f t="shared" si="10"/>
        <v>30.5</v>
      </c>
      <c r="W98" s="234">
        <f t="shared" si="10"/>
        <v>31</v>
      </c>
      <c r="X98" s="235"/>
      <c r="Y98" s="233">
        <f t="shared" si="10"/>
        <v>30.5</v>
      </c>
      <c r="Z98" s="234">
        <f t="shared" si="10"/>
        <v>29</v>
      </c>
      <c r="AA98" s="235"/>
      <c r="AB98" s="233">
        <f t="shared" si="10"/>
        <v>30.5</v>
      </c>
      <c r="AC98" s="234">
        <f t="shared" si="10"/>
        <v>32</v>
      </c>
      <c r="AD98" s="235"/>
      <c r="AE98" s="233">
        <f t="shared" si="10"/>
        <v>24.5</v>
      </c>
      <c r="AF98" s="234">
        <f t="shared" si="10"/>
        <v>29</v>
      </c>
      <c r="AG98" s="235"/>
      <c r="AH98" s="233">
        <f t="shared" si="10"/>
        <v>24.5</v>
      </c>
      <c r="AI98" s="234">
        <f t="shared" si="10"/>
        <v>29</v>
      </c>
      <c r="AJ98" s="235"/>
      <c r="AK98" s="292">
        <f t="shared" si="10"/>
        <v>16</v>
      </c>
      <c r="AL98" s="293">
        <f t="shared" si="10"/>
        <v>29</v>
      </c>
      <c r="AM98" s="294"/>
      <c r="AN98" s="295">
        <f t="shared" si="10"/>
        <v>14</v>
      </c>
      <c r="AO98" s="293">
        <f t="shared" si="10"/>
        <v>29</v>
      </c>
      <c r="AP98" s="294"/>
      <c r="AQ98" s="259">
        <f>SUM(AQ58,AQ97)</f>
        <v>4695</v>
      </c>
      <c r="AR98" s="260" t="e">
        <f>SUM(AR58,AR97)</f>
        <v>#REF!</v>
      </c>
    </row>
    <row r="99" ht="12" thickTop="1">
      <c r="F99" s="202"/>
    </row>
    <row r="100" spans="1:6" ht="12">
      <c r="A100" s="185" t="s">
        <v>473</v>
      </c>
      <c r="F100" s="202"/>
    </row>
    <row r="101" ht="11.25">
      <c r="F101" s="202"/>
    </row>
    <row r="102" spans="1:44" ht="12">
      <c r="A102" s="117" t="s">
        <v>158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185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 t="s">
        <v>186</v>
      </c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17" t="s">
        <v>187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/>
      <c r="B106" s="117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231" t="s">
        <v>159</v>
      </c>
      <c r="B107" s="117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160</v>
      </c>
      <c r="B108" s="117"/>
      <c r="C108" s="116"/>
      <c r="D108" s="117" t="s">
        <v>161</v>
      </c>
      <c r="E108" s="117"/>
      <c r="F108" s="117"/>
      <c r="G108" s="117" t="s">
        <v>162</v>
      </c>
      <c r="H108" s="117"/>
      <c r="I108" s="117"/>
      <c r="J108" s="117"/>
      <c r="K108" s="117"/>
      <c r="L108" s="117"/>
      <c r="M108" s="117" t="s">
        <v>163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164</v>
      </c>
      <c r="B109" s="117"/>
      <c r="C109" s="116"/>
      <c r="D109" s="117" t="s">
        <v>165</v>
      </c>
      <c r="E109" s="117"/>
      <c r="F109" s="117"/>
      <c r="G109" s="117" t="s">
        <v>166</v>
      </c>
      <c r="H109" s="117"/>
      <c r="I109" s="117"/>
      <c r="J109" s="117"/>
      <c r="K109" s="117"/>
      <c r="L109" s="117"/>
      <c r="M109" s="117" t="s">
        <v>167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168</v>
      </c>
      <c r="B110" s="117"/>
      <c r="C110" s="116"/>
      <c r="D110" s="117" t="s">
        <v>169</v>
      </c>
      <c r="E110" s="117"/>
      <c r="F110" s="117"/>
      <c r="G110" s="117" t="s">
        <v>170</v>
      </c>
      <c r="H110" s="117"/>
      <c r="I110" s="117"/>
      <c r="J110" s="117"/>
      <c r="K110" s="117"/>
      <c r="L110" s="117"/>
      <c r="M110" s="117" t="s">
        <v>171</v>
      </c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172</v>
      </c>
      <c r="B111" s="117"/>
      <c r="C111" s="116"/>
      <c r="D111" s="117"/>
      <c r="E111" s="117"/>
      <c r="F111" s="117"/>
      <c r="G111" s="117" t="s">
        <v>173</v>
      </c>
      <c r="H111" s="117"/>
      <c r="I111" s="117"/>
      <c r="J111" s="117"/>
      <c r="K111" s="117"/>
      <c r="L111" s="117"/>
      <c r="M111" s="117" t="s">
        <v>190</v>
      </c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174</v>
      </c>
      <c r="B112" s="117"/>
      <c r="C112" s="116"/>
      <c r="D112" s="117"/>
      <c r="E112" s="117"/>
      <c r="F112" s="117"/>
      <c r="G112" s="117" t="s">
        <v>175</v>
      </c>
      <c r="H112" s="117"/>
      <c r="I112" s="117"/>
      <c r="J112" s="117"/>
      <c r="K112" s="117"/>
      <c r="L112" s="117"/>
      <c r="M112" s="337" t="s">
        <v>534</v>
      </c>
      <c r="N112" s="102"/>
      <c r="O112" s="102"/>
      <c r="P112" s="102"/>
      <c r="Q112" s="103"/>
      <c r="R112" s="104"/>
      <c r="S112" s="106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 t="s">
        <v>176</v>
      </c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337" t="s">
        <v>537</v>
      </c>
      <c r="N113" s="102"/>
      <c r="O113" s="102"/>
      <c r="P113" s="102"/>
      <c r="Q113" s="103"/>
      <c r="R113" s="104"/>
      <c r="S113" s="106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17" t="s">
        <v>192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6"/>
      <c r="S114" s="117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17"/>
      <c r="B115" s="117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6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231" t="s">
        <v>177</v>
      </c>
      <c r="B116" s="117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6"/>
      <c r="T116" s="116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183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44" ht="12">
      <c r="A118" s="106" t="s">
        <v>178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Q118" s="147"/>
      <c r="AR118" s="147"/>
    </row>
    <row r="119" spans="1:44" ht="12">
      <c r="A119" s="106" t="s">
        <v>179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Q119" s="147"/>
      <c r="AR119" s="147"/>
    </row>
    <row r="120" spans="1:28" ht="12">
      <c r="A120" s="106" t="s">
        <v>520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28" ht="12">
      <c r="A121" s="106" t="s">
        <v>521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28" ht="12">
      <c r="A122" s="106" t="s">
        <v>522</v>
      </c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</row>
    <row r="123" spans="1:44" ht="12">
      <c r="A123" s="106" t="s">
        <v>523</v>
      </c>
      <c r="B123" s="237"/>
      <c r="C123" s="10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4"/>
      <c r="T123" s="104"/>
      <c r="U123" s="184"/>
      <c r="V123" s="184"/>
      <c r="W123" s="184"/>
      <c r="X123" s="184"/>
      <c r="Y123" s="184"/>
      <c r="Z123" s="184"/>
      <c r="AA123" s="184"/>
      <c r="AB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Q123" s="147"/>
      <c r="AR123" s="147"/>
    </row>
  </sheetData>
  <sheetProtection password="CEBE" sheet="1"/>
  <mergeCells count="74">
    <mergeCell ref="A85:F85"/>
    <mergeCell ref="G85:AP85"/>
    <mergeCell ref="AQ85:AR85"/>
    <mergeCell ref="A87:AR87"/>
    <mergeCell ref="A97:F97"/>
    <mergeCell ref="A98:F98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51:AI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V123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28125" style="184" customWidth="1"/>
    <col min="4" max="4" width="5.71093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38" t="s">
        <v>532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.75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5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87"/>
      <c r="AU5" s="187"/>
      <c r="AV5" s="187"/>
    </row>
    <row r="6" spans="1:48" ht="12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.75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190"/>
      <c r="AN8" s="188"/>
      <c r="AO8" s="189"/>
      <c r="AP8" s="190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194"/>
      <c r="AN9" s="192"/>
      <c r="AO9" s="193"/>
      <c r="AP9" s="194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194"/>
      <c r="AN10" s="192"/>
      <c r="AO10" s="193"/>
      <c r="AP10" s="194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194"/>
      <c r="AN11" s="192"/>
      <c r="AO11" s="193"/>
      <c r="AP11" s="194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194"/>
      <c r="AN12" s="192"/>
      <c r="AO12" s="193"/>
      <c r="AP12" s="194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485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194"/>
      <c r="AN13" s="192"/>
      <c r="AO13" s="193"/>
      <c r="AP13" s="194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194"/>
      <c r="AN14" s="192"/>
      <c r="AO14" s="193"/>
      <c r="AP14" s="194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194"/>
      <c r="AN15" s="192"/>
      <c r="AO15" s="193"/>
      <c r="AP15" s="194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197"/>
      <c r="AN16" s="195"/>
      <c r="AO16" s="196"/>
      <c r="AP16" s="197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194"/>
      <c r="AN17" s="192"/>
      <c r="AO17" s="193"/>
      <c r="AP17" s="194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483</v>
      </c>
      <c r="B18" s="158" t="s">
        <v>494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197"/>
      <c r="AN18" s="195"/>
      <c r="AO18" s="196"/>
      <c r="AP18" s="197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197"/>
      <c r="AN19" s="195"/>
      <c r="AO19" s="196"/>
      <c r="AP19" s="197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197"/>
      <c r="AN20" s="195"/>
      <c r="AO20" s="196"/>
      <c r="AP20" s="197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197"/>
      <c r="AN21" s="195"/>
      <c r="AO21" s="196"/>
      <c r="AP21" s="197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197"/>
      <c r="AN22" s="195"/>
      <c r="AO22" s="196"/>
      <c r="AP22" s="197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197"/>
      <c r="AN23" s="195"/>
      <c r="AO23" s="196"/>
      <c r="AP23" s="197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197"/>
      <c r="AN24" s="195"/>
      <c r="AO24" s="196"/>
      <c r="AP24" s="197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197"/>
      <c r="AN25" s="195"/>
      <c r="AO25" s="196"/>
      <c r="AP25" s="197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197"/>
      <c r="AN26" s="195"/>
      <c r="AO26" s="196"/>
      <c r="AP26" s="197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197"/>
      <c r="AN27" s="195"/>
      <c r="AO27" s="196"/>
      <c r="AP27" s="197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197"/>
      <c r="AN28" s="195"/>
      <c r="AO28" s="196"/>
      <c r="AP28" s="197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493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194"/>
      <c r="AN29" s="192"/>
      <c r="AO29" s="193"/>
      <c r="AP29" s="194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197"/>
      <c r="AN30" s="195"/>
      <c r="AO30" s="196"/>
      <c r="AP30" s="197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197"/>
      <c r="AN31" s="195"/>
      <c r="AO31" s="196"/>
      <c r="AP31" s="197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197"/>
      <c r="AN32" s="195"/>
      <c r="AO32" s="196"/>
      <c r="AP32" s="197"/>
      <c r="AQ32" s="143">
        <f t="shared" si="1"/>
        <v>90</v>
      </c>
      <c r="AR32" s="135">
        <f t="shared" si="2"/>
        <v>6</v>
      </c>
    </row>
    <row r="33" spans="1:44" ht="12" thickBot="1">
      <c r="A33" s="75" t="s">
        <v>132</v>
      </c>
      <c r="B33" s="177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8"/>
      <c r="AL33" s="209"/>
      <c r="AM33" s="210"/>
      <c r="AN33" s="208"/>
      <c r="AO33" s="209"/>
      <c r="AP33" s="210"/>
      <c r="AQ33" s="232">
        <f t="shared" si="1"/>
        <v>0</v>
      </c>
      <c r="AR33" s="140">
        <f t="shared" si="2"/>
        <v>1</v>
      </c>
    </row>
    <row r="34" spans="1:44" ht="12" thickBot="1">
      <c r="A34" s="402" t="s">
        <v>533</v>
      </c>
      <c r="B34" s="403"/>
      <c r="C34" s="403"/>
      <c r="D34" s="403"/>
      <c r="E34" s="403"/>
      <c r="F34" s="387"/>
      <c r="G34" s="388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90"/>
      <c r="AQ34" s="391"/>
      <c r="AR34" s="392"/>
    </row>
    <row r="35" spans="1:44" ht="11.25">
      <c r="A35" s="120" t="s">
        <v>515</v>
      </c>
      <c r="B35" s="156" t="s">
        <v>505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2</v>
      </c>
      <c r="N35" s="121">
        <v>2</v>
      </c>
      <c r="O35" s="125" t="s">
        <v>37</v>
      </c>
      <c r="P35" s="124">
        <v>2</v>
      </c>
      <c r="Q35" s="121">
        <v>2</v>
      </c>
      <c r="R35" s="125" t="s">
        <v>36</v>
      </c>
      <c r="S35" s="124">
        <v>2</v>
      </c>
      <c r="T35" s="121">
        <v>2</v>
      </c>
      <c r="U35" s="125" t="s">
        <v>37</v>
      </c>
      <c r="V35" s="124">
        <v>2</v>
      </c>
      <c r="W35" s="121">
        <v>2</v>
      </c>
      <c r="X35" s="125" t="s">
        <v>36</v>
      </c>
      <c r="Y35" s="124">
        <v>2</v>
      </c>
      <c r="Z35" s="121">
        <v>2</v>
      </c>
      <c r="AA35" s="125" t="s">
        <v>37</v>
      </c>
      <c r="AB35" s="124">
        <v>2</v>
      </c>
      <c r="AC35" s="121">
        <v>2</v>
      </c>
      <c r="AD35" s="125" t="s">
        <v>36</v>
      </c>
      <c r="AE35" s="124">
        <v>2</v>
      </c>
      <c r="AF35" s="121">
        <v>2</v>
      </c>
      <c r="AG35" s="125" t="s">
        <v>37</v>
      </c>
      <c r="AH35" s="124">
        <v>2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270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497</v>
      </c>
      <c r="C36" s="126" t="s">
        <v>513</v>
      </c>
      <c r="D36" s="175" t="s">
        <v>147</v>
      </c>
      <c r="E36" s="175" t="s">
        <v>37</v>
      </c>
      <c r="F36" s="176">
        <v>60</v>
      </c>
      <c r="G36" s="127"/>
      <c r="H36" s="126"/>
      <c r="I36" s="128"/>
      <c r="J36" s="127"/>
      <c r="K36" s="126"/>
      <c r="L36" s="128"/>
      <c r="M36" s="127"/>
      <c r="N36" s="126"/>
      <c r="O36" s="128"/>
      <c r="P36" s="127">
        <v>0.5</v>
      </c>
      <c r="Q36" s="126">
        <v>1</v>
      </c>
      <c r="R36" s="128" t="s">
        <v>37</v>
      </c>
      <c r="S36" s="334"/>
      <c r="T36" s="335"/>
      <c r="U36" s="336"/>
      <c r="V36" s="334"/>
      <c r="W36" s="335"/>
      <c r="X36" s="336"/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 aca="true" t="shared" si="3" ref="AQ36:AQ50">SUM(G36,J36,M36,P36,S36,V36,Y36,AB36,AE36,AH36,AK36,AN36)*15</f>
        <v>7.5</v>
      </c>
      <c r="AR36" s="134">
        <f aca="true" t="shared" si="4" ref="AR36:AR50">SUM(H36,K36,N36,Q36,T36,W36,Z36,AC36,AF36,AI36,AL36,AO36)</f>
        <v>1</v>
      </c>
    </row>
    <row r="37" spans="1:44" ht="11.25">
      <c r="A37" s="69" t="s">
        <v>70</v>
      </c>
      <c r="B37" s="139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4"/>
      <c r="Z37" s="245"/>
      <c r="AA37" s="246"/>
      <c r="AB37" s="244"/>
      <c r="AC37" s="245"/>
      <c r="AD37" s="246"/>
      <c r="AE37" s="24"/>
      <c r="AF37" s="26"/>
      <c r="AG37" s="25"/>
      <c r="AH37" s="24"/>
      <c r="AI37" s="26"/>
      <c r="AJ37" s="25"/>
      <c r="AK37" s="192"/>
      <c r="AL37" s="193"/>
      <c r="AM37" s="266"/>
      <c r="AN37" s="192"/>
      <c r="AO37" s="193"/>
      <c r="AP37" s="266"/>
      <c r="AQ37" s="118">
        <f t="shared" si="3"/>
        <v>30</v>
      </c>
      <c r="AR37" s="119">
        <f t="shared" si="4"/>
        <v>2</v>
      </c>
    </row>
    <row r="38" spans="1:44" ht="11.25">
      <c r="A38" s="173" t="s">
        <v>82</v>
      </c>
      <c r="B38" s="174" t="s">
        <v>465</v>
      </c>
      <c r="C38" s="126" t="s">
        <v>188</v>
      </c>
      <c r="D38" s="175" t="s">
        <v>148</v>
      </c>
      <c r="E38" s="175" t="s">
        <v>150</v>
      </c>
      <c r="F38" s="176">
        <v>45</v>
      </c>
      <c r="G38" s="198">
        <v>2</v>
      </c>
      <c r="H38" s="129">
        <v>1</v>
      </c>
      <c r="I38" s="130" t="s">
        <v>36</v>
      </c>
      <c r="J38" s="198">
        <v>2</v>
      </c>
      <c r="K38" s="129">
        <v>1</v>
      </c>
      <c r="L38" s="130" t="s">
        <v>36</v>
      </c>
      <c r="M38" s="198">
        <v>2</v>
      </c>
      <c r="N38" s="129">
        <v>1</v>
      </c>
      <c r="O38" s="130" t="s">
        <v>36</v>
      </c>
      <c r="P38" s="198">
        <v>2</v>
      </c>
      <c r="Q38" s="129">
        <v>1</v>
      </c>
      <c r="R38" s="130" t="s">
        <v>36</v>
      </c>
      <c r="S38" s="198">
        <v>2</v>
      </c>
      <c r="T38" s="129">
        <v>1</v>
      </c>
      <c r="U38" s="130" t="s">
        <v>36</v>
      </c>
      <c r="V38" s="198">
        <v>2</v>
      </c>
      <c r="W38" s="129">
        <v>1</v>
      </c>
      <c r="X38" s="130" t="s">
        <v>37</v>
      </c>
      <c r="Y38" s="127"/>
      <c r="Z38" s="126"/>
      <c r="AA38" s="128"/>
      <c r="AB38" s="127"/>
      <c r="AC38" s="126"/>
      <c r="AD38" s="128"/>
      <c r="AE38" s="127"/>
      <c r="AF38" s="126"/>
      <c r="AG38" s="128"/>
      <c r="AH38" s="127"/>
      <c r="AI38" s="126"/>
      <c r="AJ38" s="128"/>
      <c r="AK38" s="199"/>
      <c r="AL38" s="200"/>
      <c r="AM38" s="267"/>
      <c r="AN38" s="199"/>
      <c r="AO38" s="200"/>
      <c r="AP38" s="267"/>
      <c r="AQ38" s="142">
        <f t="shared" si="3"/>
        <v>180</v>
      </c>
      <c r="AR38" s="134">
        <f t="shared" si="4"/>
        <v>6</v>
      </c>
    </row>
    <row r="39" spans="1:44" ht="11.25">
      <c r="A39" s="70" t="s">
        <v>131</v>
      </c>
      <c r="B39" s="158" t="s">
        <v>466</v>
      </c>
      <c r="C39" s="59" t="s">
        <v>468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3"/>
        <v>0</v>
      </c>
      <c r="AR39" s="135">
        <f t="shared" si="4"/>
        <v>1</v>
      </c>
    </row>
    <row r="40" spans="1:44" ht="11.25">
      <c r="A40" s="70" t="s">
        <v>153</v>
      </c>
      <c r="B40" s="158" t="s">
        <v>292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>
        <v>2</v>
      </c>
      <c r="T40" s="59">
        <v>2</v>
      </c>
      <c r="U40" s="60" t="s">
        <v>36</v>
      </c>
      <c r="V40" s="58">
        <v>2</v>
      </c>
      <c r="W40" s="59">
        <v>2</v>
      </c>
      <c r="X40" s="60" t="s">
        <v>36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3"/>
        <v>120</v>
      </c>
      <c r="AR40" s="135">
        <f t="shared" si="4"/>
        <v>8</v>
      </c>
    </row>
    <row r="41" spans="1:44" ht="11.25">
      <c r="A41" s="70" t="s">
        <v>84</v>
      </c>
      <c r="B41" s="158" t="s">
        <v>467</v>
      </c>
      <c r="C41" s="59" t="s">
        <v>188</v>
      </c>
      <c r="D41" s="54" t="s">
        <v>148</v>
      </c>
      <c r="E41" s="54" t="s">
        <v>149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3"/>
        <v>30</v>
      </c>
      <c r="AR41" s="135">
        <f t="shared" si="4"/>
        <v>2</v>
      </c>
    </row>
    <row r="42" spans="1:44" ht="11.25">
      <c r="A42" s="70" t="s">
        <v>137</v>
      </c>
      <c r="B42" s="158" t="s">
        <v>351</v>
      </c>
      <c r="C42" s="59" t="s">
        <v>352</v>
      </c>
      <c r="D42" s="54" t="s">
        <v>147</v>
      </c>
      <c r="E42" s="54" t="s">
        <v>37</v>
      </c>
      <c r="F42" s="55">
        <v>60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37</v>
      </c>
      <c r="P42" s="58">
        <v>1</v>
      </c>
      <c r="Q42" s="59">
        <v>1</v>
      </c>
      <c r="R42" s="60" t="s">
        <v>37</v>
      </c>
      <c r="S42" s="58">
        <v>0.5</v>
      </c>
      <c r="T42" s="59">
        <v>1</v>
      </c>
      <c r="U42" s="60" t="s">
        <v>37</v>
      </c>
      <c r="V42" s="58">
        <v>0.5</v>
      </c>
      <c r="W42" s="59">
        <v>1</v>
      </c>
      <c r="X42" s="60" t="s">
        <v>37</v>
      </c>
      <c r="Y42" s="251"/>
      <c r="Z42" s="252"/>
      <c r="AA42" s="253"/>
      <c r="AB42" s="251"/>
      <c r="AC42" s="252"/>
      <c r="AD42" s="253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18">
        <f t="shared" si="3"/>
        <v>45</v>
      </c>
      <c r="AR42" s="119">
        <f t="shared" si="4"/>
        <v>4</v>
      </c>
    </row>
    <row r="43" spans="1:44" ht="11.25">
      <c r="A43" s="70" t="s">
        <v>140</v>
      </c>
      <c r="B43" s="158" t="s">
        <v>506</v>
      </c>
      <c r="C43" s="59" t="s">
        <v>188</v>
      </c>
      <c r="D43" s="54" t="s">
        <v>148</v>
      </c>
      <c r="E43" s="54" t="s">
        <v>37</v>
      </c>
      <c r="F43" s="55">
        <v>45</v>
      </c>
      <c r="G43" s="58">
        <v>2</v>
      </c>
      <c r="H43" s="59">
        <v>1</v>
      </c>
      <c r="I43" s="60" t="s">
        <v>37</v>
      </c>
      <c r="J43" s="58">
        <v>2</v>
      </c>
      <c r="K43" s="59">
        <v>1</v>
      </c>
      <c r="L43" s="60" t="s">
        <v>37</v>
      </c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37</v>
      </c>
      <c r="V43" s="58">
        <v>1</v>
      </c>
      <c r="W43" s="59">
        <v>1</v>
      </c>
      <c r="X43" s="60" t="s">
        <v>36</v>
      </c>
      <c r="Y43" s="58">
        <v>0</v>
      </c>
      <c r="Z43" s="59">
        <v>1</v>
      </c>
      <c r="AA43" s="60" t="s">
        <v>37</v>
      </c>
      <c r="AB43" s="58">
        <v>0</v>
      </c>
      <c r="AC43" s="59">
        <v>1</v>
      </c>
      <c r="AD43" s="60" t="s">
        <v>37</v>
      </c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18">
        <f t="shared" si="3"/>
        <v>120</v>
      </c>
      <c r="AR43" s="119">
        <f t="shared" si="4"/>
        <v>8</v>
      </c>
    </row>
    <row r="44" spans="1:44" ht="11.25">
      <c r="A44" s="70" t="s">
        <v>154</v>
      </c>
      <c r="B44" s="158" t="s">
        <v>507</v>
      </c>
      <c r="C44" s="59" t="s">
        <v>508</v>
      </c>
      <c r="D44" s="54"/>
      <c r="E44" s="54"/>
      <c r="F44" s="55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>
        <v>0</v>
      </c>
      <c r="AC44" s="59">
        <v>1</v>
      </c>
      <c r="AD44" s="60" t="s">
        <v>39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 t="shared" si="3"/>
        <v>0</v>
      </c>
      <c r="AR44" s="135">
        <f t="shared" si="4"/>
        <v>1</v>
      </c>
    </row>
    <row r="45" spans="1:44" ht="11.25">
      <c r="A45" s="70" t="s">
        <v>85</v>
      </c>
      <c r="B45" s="158" t="s">
        <v>296</v>
      </c>
      <c r="C45" s="59" t="s">
        <v>188</v>
      </c>
      <c r="D45" s="54" t="s">
        <v>148</v>
      </c>
      <c r="E45" s="54" t="s">
        <v>149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36</v>
      </c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/>
      <c r="AC45" s="59"/>
      <c r="AD45" s="60"/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3"/>
        <v>60</v>
      </c>
      <c r="AR45" s="135">
        <f t="shared" si="4"/>
        <v>2</v>
      </c>
    </row>
    <row r="46" spans="1:44" ht="11.25">
      <c r="A46" s="70" t="s">
        <v>86</v>
      </c>
      <c r="B46" s="158" t="s">
        <v>297</v>
      </c>
      <c r="C46" s="59" t="s">
        <v>341</v>
      </c>
      <c r="D46" s="54" t="s">
        <v>148</v>
      </c>
      <c r="E46" s="54" t="s">
        <v>149</v>
      </c>
      <c r="F46" s="55">
        <v>45</v>
      </c>
      <c r="G46" s="58"/>
      <c r="H46" s="59"/>
      <c r="I46" s="60"/>
      <c r="J46" s="58"/>
      <c r="K46" s="59"/>
      <c r="L46" s="60"/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3"/>
        <v>60</v>
      </c>
      <c r="AR46" s="135">
        <f t="shared" si="4"/>
        <v>2</v>
      </c>
    </row>
    <row r="47" spans="1:44" ht="11.25">
      <c r="A47" s="70" t="s">
        <v>477</v>
      </c>
      <c r="B47" s="158" t="s">
        <v>501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5"/>
      <c r="AL47" s="196"/>
      <c r="AM47" s="268"/>
      <c r="AN47" s="195"/>
      <c r="AO47" s="196"/>
      <c r="AP47" s="268"/>
      <c r="AQ47" s="143">
        <f t="shared" si="3"/>
        <v>120</v>
      </c>
      <c r="AR47" s="135">
        <f t="shared" si="4"/>
        <v>4</v>
      </c>
    </row>
    <row r="48" spans="1:44" ht="11.25">
      <c r="A48" s="70" t="s">
        <v>478</v>
      </c>
      <c r="B48" s="158" t="s">
        <v>509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268"/>
      <c r="AN48" s="195"/>
      <c r="AO48" s="196"/>
      <c r="AP48" s="268"/>
      <c r="AQ48" s="143">
        <f t="shared" si="3"/>
        <v>30</v>
      </c>
      <c r="AR48" s="135">
        <f t="shared" si="4"/>
        <v>4</v>
      </c>
    </row>
    <row r="49" spans="1:44" ht="11.25">
      <c r="A49" s="70" t="s">
        <v>479</v>
      </c>
      <c r="B49" s="158" t="s">
        <v>502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5"/>
      <c r="AL49" s="196"/>
      <c r="AM49" s="268"/>
      <c r="AN49" s="195"/>
      <c r="AO49" s="196"/>
      <c r="AP49" s="268"/>
      <c r="AQ49" s="143">
        <f t="shared" si="3"/>
        <v>30</v>
      </c>
      <c r="AR49" s="135">
        <f t="shared" si="4"/>
        <v>2</v>
      </c>
    </row>
    <row r="50" spans="1:44" ht="12" thickBot="1">
      <c r="A50" s="75" t="s">
        <v>480</v>
      </c>
      <c r="B50" s="177" t="s">
        <v>503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8"/>
      <c r="AL50" s="209"/>
      <c r="AM50" s="269"/>
      <c r="AN50" s="208"/>
      <c r="AO50" s="209"/>
      <c r="AP50" s="269"/>
      <c r="AQ50" s="232">
        <f t="shared" si="3"/>
        <v>30</v>
      </c>
      <c r="AR50" s="140">
        <f t="shared" si="4"/>
        <v>2</v>
      </c>
    </row>
    <row r="51" spans="1:44" ht="12" thickBot="1">
      <c r="A51" s="372" t="s">
        <v>490</v>
      </c>
      <c r="B51" s="373"/>
      <c r="C51" s="373"/>
      <c r="D51" s="373"/>
      <c r="E51" s="373"/>
      <c r="F51" s="374"/>
      <c r="G51" s="217">
        <f>SUM(G36:G50)</f>
        <v>9</v>
      </c>
      <c r="H51" s="204">
        <f>SUM(H36:H50)</f>
        <v>6</v>
      </c>
      <c r="I51" s="205"/>
      <c r="J51" s="203">
        <f>SUM(J36:J50)</f>
        <v>9</v>
      </c>
      <c r="K51" s="212">
        <f>SUM(K36:K50)</f>
        <v>6</v>
      </c>
      <c r="L51" s="154"/>
      <c r="M51" s="203">
        <f>SUM(M36:M50)</f>
        <v>7</v>
      </c>
      <c r="N51" s="212">
        <f>SUM(N36:N50)</f>
        <v>5</v>
      </c>
      <c r="O51" s="154"/>
      <c r="P51" s="217">
        <f>SUM(P36:P50)</f>
        <v>7.5</v>
      </c>
      <c r="Q51" s="204">
        <f>SUM(Q36:Q50)</f>
        <v>6</v>
      </c>
      <c r="R51" s="205"/>
      <c r="S51" s="203">
        <f>SUM(S36:S50)</f>
        <v>6.5</v>
      </c>
      <c r="T51" s="218">
        <f>SUM(T36:T50)</f>
        <v>7</v>
      </c>
      <c r="U51" s="205"/>
      <c r="V51" s="203">
        <f>SUM(V36:V50)</f>
        <v>6.5</v>
      </c>
      <c r="W51" s="218">
        <f>SUM(W36:W50)</f>
        <v>8</v>
      </c>
      <c r="X51" s="205"/>
      <c r="Y51" s="217">
        <f>SUM(Y36:Y50)</f>
        <v>3</v>
      </c>
      <c r="Z51" s="204">
        <f>SUM(Z36:Z50)</f>
        <v>3</v>
      </c>
      <c r="AA51" s="205"/>
      <c r="AB51" s="217">
        <f>SUM(AB36:AB50)</f>
        <v>3</v>
      </c>
      <c r="AC51" s="212">
        <f>SUM(AC36:AC50)</f>
        <v>4</v>
      </c>
      <c r="AD51" s="154"/>
      <c r="AE51" s="217">
        <f>SUM(AE36:AE50)</f>
        <v>3</v>
      </c>
      <c r="AF51" s="212">
        <f>SUM(AF36:AF50)</f>
        <v>2</v>
      </c>
      <c r="AG51" s="154"/>
      <c r="AH51" s="217">
        <f>SUM(AH36:AH50)</f>
        <v>3</v>
      </c>
      <c r="AI51" s="212">
        <f>SUM(AI36:AI50)</f>
        <v>2</v>
      </c>
      <c r="AJ51" s="154"/>
      <c r="AK51" s="195"/>
      <c r="AL51" s="196"/>
      <c r="AM51" s="268"/>
      <c r="AN51" s="195"/>
      <c r="AO51" s="196"/>
      <c r="AP51" s="268"/>
      <c r="AQ51" s="219">
        <f>SUM(AQ36:AQ50)</f>
        <v>862.5</v>
      </c>
      <c r="AR51" s="138">
        <f>SUM(AR36:AR50)</f>
        <v>49</v>
      </c>
    </row>
    <row r="52" spans="1:44" ht="12.75" thickBot="1" thickTop="1">
      <c r="A52" s="367" t="s">
        <v>518</v>
      </c>
      <c r="B52" s="368"/>
      <c r="C52" s="368"/>
      <c r="D52" s="368"/>
      <c r="E52" s="368"/>
      <c r="F52" s="368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70"/>
      <c r="AR52" s="371"/>
    </row>
    <row r="53" spans="1:44" ht="11.25">
      <c r="A53" s="120" t="s">
        <v>93</v>
      </c>
      <c r="B53" s="156" t="s">
        <v>298</v>
      </c>
      <c r="C53" s="121" t="s">
        <v>188</v>
      </c>
      <c r="D53" s="122" t="s">
        <v>148</v>
      </c>
      <c r="E53" s="122" t="s">
        <v>150</v>
      </c>
      <c r="F53" s="123">
        <v>45</v>
      </c>
      <c r="G53" s="124"/>
      <c r="H53" s="121"/>
      <c r="I53" s="125"/>
      <c r="J53" s="124"/>
      <c r="K53" s="121"/>
      <c r="L53" s="125"/>
      <c r="M53" s="124"/>
      <c r="N53" s="121"/>
      <c r="O53" s="125"/>
      <c r="P53" s="124"/>
      <c r="Q53" s="121"/>
      <c r="R53" s="125"/>
      <c r="S53" s="124"/>
      <c r="T53" s="121"/>
      <c r="U53" s="125"/>
      <c r="V53" s="124"/>
      <c r="W53" s="121"/>
      <c r="X53" s="125"/>
      <c r="Y53" s="124"/>
      <c r="Z53" s="121"/>
      <c r="AA53" s="125"/>
      <c r="AB53" s="124"/>
      <c r="AC53" s="121"/>
      <c r="AD53" s="125"/>
      <c r="AE53" s="124">
        <v>1</v>
      </c>
      <c r="AF53" s="121">
        <v>1</v>
      </c>
      <c r="AG53" s="125" t="s">
        <v>37</v>
      </c>
      <c r="AH53" s="124">
        <v>1</v>
      </c>
      <c r="AI53" s="121">
        <v>1</v>
      </c>
      <c r="AJ53" s="125" t="s">
        <v>37</v>
      </c>
      <c r="AK53" s="188"/>
      <c r="AL53" s="189"/>
      <c r="AM53" s="265"/>
      <c r="AN53" s="188"/>
      <c r="AO53" s="189"/>
      <c r="AP53" s="265"/>
      <c r="AQ53" s="141">
        <f>SUM(G53,J53,M53,P53,S53,V53,Y53,AB53,AE53,AH53,AK53,AN53)*15</f>
        <v>30</v>
      </c>
      <c r="AR53" s="133">
        <f>SUM(H53,K53,N53,Q53,T53,W53,Z53,AC53,AF53,AI53,AL53,AO53)</f>
        <v>2</v>
      </c>
    </row>
    <row r="54" spans="1:44" ht="12" thickBot="1">
      <c r="A54" s="70" t="s">
        <v>94</v>
      </c>
      <c r="B54" s="158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5"/>
      <c r="AL54" s="196"/>
      <c r="AM54" s="268"/>
      <c r="AN54" s="195"/>
      <c r="AO54" s="196"/>
      <c r="AP54" s="268"/>
      <c r="AQ54" s="143">
        <f>SUM(G54,J54,M54,P54,S54,V54,Y54,AB54,AE54,AH54,AK54,AN54)*15</f>
        <v>30</v>
      </c>
      <c r="AR54" s="135">
        <f>SUM(H54,K54,N54,Q54,T54,W54,Z54,AC54,AF54,AI54,AL54,AO54)</f>
        <v>2</v>
      </c>
    </row>
    <row r="55" spans="1:44" ht="12.75" thickBot="1" thickTop="1">
      <c r="A55" s="367" t="s">
        <v>35</v>
      </c>
      <c r="B55" s="368"/>
      <c r="C55" s="368"/>
      <c r="D55" s="368"/>
      <c r="E55" s="368"/>
      <c r="F55" s="368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0"/>
      <c r="AR55" s="371"/>
    </row>
    <row r="56" spans="1:44" ht="12" thickBot="1">
      <c r="A56" s="159" t="s">
        <v>519</v>
      </c>
      <c r="B56" s="160" t="s">
        <v>216</v>
      </c>
      <c r="C56" s="148"/>
      <c r="D56" s="149"/>
      <c r="E56" s="149"/>
      <c r="F56" s="150"/>
      <c r="G56" s="161"/>
      <c r="H56" s="148"/>
      <c r="I56" s="162"/>
      <c r="J56" s="161"/>
      <c r="K56" s="148">
        <v>3</v>
      </c>
      <c r="L56" s="162"/>
      <c r="M56" s="161"/>
      <c r="N56" s="148"/>
      <c r="O56" s="162"/>
      <c r="P56" s="161"/>
      <c r="Q56" s="148"/>
      <c r="R56" s="162"/>
      <c r="S56" s="161"/>
      <c r="T56" s="148"/>
      <c r="U56" s="162"/>
      <c r="V56" s="161"/>
      <c r="W56" s="148"/>
      <c r="X56" s="162"/>
      <c r="Y56" s="161"/>
      <c r="Z56" s="148"/>
      <c r="AA56" s="162"/>
      <c r="AB56" s="161"/>
      <c r="AC56" s="148"/>
      <c r="AD56" s="162"/>
      <c r="AE56" s="161"/>
      <c r="AF56" s="148">
        <v>5</v>
      </c>
      <c r="AG56" s="162"/>
      <c r="AH56" s="161"/>
      <c r="AI56" s="148">
        <v>6</v>
      </c>
      <c r="AJ56" s="162"/>
      <c r="AK56" s="220"/>
      <c r="AL56" s="221"/>
      <c r="AM56" s="270"/>
      <c r="AN56" s="220"/>
      <c r="AO56" s="221"/>
      <c r="AP56" s="270"/>
      <c r="AQ56" s="163">
        <f>SUM(G56,J56,M56,P56,S56,V56,Y56,AB56,AE56,AH56,AK56,AN56)*15</f>
        <v>0</v>
      </c>
      <c r="AR56" s="152">
        <f>SUM(H56,K56,N56,Q56,T56,W56,Z56,AC56,AF56,AI56,AL56,AO56)</f>
        <v>14</v>
      </c>
    </row>
    <row r="57" spans="1:44" ht="12.75" thickBot="1" thickTop="1">
      <c r="A57" s="86" t="s">
        <v>22</v>
      </c>
      <c r="B57" s="87" t="s">
        <v>254</v>
      </c>
      <c r="C57" s="88"/>
      <c r="D57" s="89"/>
      <c r="E57" s="90" t="s">
        <v>151</v>
      </c>
      <c r="F57" s="91"/>
      <c r="G57" s="92"/>
      <c r="H57" s="93"/>
      <c r="I57" s="94"/>
      <c r="J57" s="92"/>
      <c r="K57" s="93"/>
      <c r="L57" s="94"/>
      <c r="M57" s="92"/>
      <c r="N57" s="93"/>
      <c r="O57" s="94"/>
      <c r="P57" s="92"/>
      <c r="Q57" s="93"/>
      <c r="R57" s="94"/>
      <c r="S57" s="92"/>
      <c r="T57" s="93"/>
      <c r="U57" s="94"/>
      <c r="V57" s="92"/>
      <c r="W57" s="93"/>
      <c r="X57" s="94"/>
      <c r="Y57" s="92"/>
      <c r="Z57" s="93"/>
      <c r="AA57" s="94"/>
      <c r="AB57" s="92"/>
      <c r="AC57" s="93"/>
      <c r="AD57" s="94"/>
      <c r="AE57" s="92"/>
      <c r="AF57" s="93"/>
      <c r="AG57" s="94"/>
      <c r="AH57" s="92"/>
      <c r="AI57" s="93"/>
      <c r="AJ57" s="94"/>
      <c r="AK57" s="271">
        <v>0</v>
      </c>
      <c r="AL57" s="272">
        <v>4</v>
      </c>
      <c r="AM57" s="273" t="s">
        <v>37</v>
      </c>
      <c r="AN57" s="271">
        <v>0</v>
      </c>
      <c r="AO57" s="272">
        <v>4</v>
      </c>
      <c r="AP57" s="273" t="s">
        <v>37</v>
      </c>
      <c r="AQ57" s="164">
        <f>SUM(G57,J57,M57,P57,S57,V57,Y57,AB57,AE57,AH57,AK57,AN57)*15</f>
        <v>0</v>
      </c>
      <c r="AR57" s="165">
        <f>SUM(H57,K57,N57,Q57,T57,W57,Z57,AC57,AF57,AI57,AL57,AO57)</f>
        <v>8</v>
      </c>
    </row>
    <row r="58" spans="1:44" ht="12.75" thickBot="1" thickTop="1">
      <c r="A58" s="376" t="s">
        <v>514</v>
      </c>
      <c r="B58" s="377"/>
      <c r="C58" s="377"/>
      <c r="D58" s="377"/>
      <c r="E58" s="377"/>
      <c r="F58" s="378"/>
      <c r="G58" s="166">
        <f>SUM(G8:G33,G51,G35,G53,G56:G57)</f>
        <v>30.5</v>
      </c>
      <c r="H58" s="167">
        <f>SUM(H8:H33,H51,H35,H53,H56:H57)</f>
        <v>29</v>
      </c>
      <c r="I58" s="168"/>
      <c r="J58" s="166">
        <f>SUM(J8:J33,J51,J35,J53,J56:J57)</f>
        <v>29.5</v>
      </c>
      <c r="K58" s="167">
        <f>SUM(K8:K33,K51,K35,K53,K56:K57)</f>
        <v>30</v>
      </c>
      <c r="L58" s="168"/>
      <c r="M58" s="166">
        <f>SUM(M8:M33,M51,M35,M53,M56:M57)</f>
        <v>31.5</v>
      </c>
      <c r="N58" s="167">
        <f>SUM(N8:N33,N51,N35,N53,N56:N57)</f>
        <v>30</v>
      </c>
      <c r="O58" s="168"/>
      <c r="P58" s="166">
        <f>SUM(P8:P33,P51,P35,P53,P56:P57)</f>
        <v>29.5</v>
      </c>
      <c r="Q58" s="167">
        <f>SUM(Q8:Q33,Q51,Q35,Q53,Q56:Q57)</f>
        <v>26</v>
      </c>
      <c r="R58" s="168"/>
      <c r="S58" s="166">
        <f>SUM(S8:S33,S51,S35,S53,S56:S57)</f>
        <v>28.5</v>
      </c>
      <c r="T58" s="167">
        <f>SUM(T8:T33,T51,T35,T53,T56:T57)</f>
        <v>26</v>
      </c>
      <c r="U58" s="168"/>
      <c r="V58" s="166">
        <f>SUM(V8:V33,V51,V35,V53,V56:V57)</f>
        <v>28.5</v>
      </c>
      <c r="W58" s="167">
        <f>SUM(W8:W33,W51,W35,W53,W56:W57)</f>
        <v>28</v>
      </c>
      <c r="X58" s="168"/>
      <c r="Y58" s="166">
        <f>SUM(Y8:Y33,Y51,Y35,Y53,Y56:Y57)</f>
        <v>22.5</v>
      </c>
      <c r="Z58" s="167">
        <f>SUM(Z8:Z33,Z51,Z35,Z53,Z56:Z57)</f>
        <v>20</v>
      </c>
      <c r="AA58" s="168"/>
      <c r="AB58" s="166">
        <f>SUM(AB8:AB33,AB51,AB35,AB53,AB56:AB57)</f>
        <v>22.5</v>
      </c>
      <c r="AC58" s="167">
        <f>SUM(AC8:AC33,AC51,AC35,AC53,AC56:AC57)</f>
        <v>23</v>
      </c>
      <c r="AD58" s="168"/>
      <c r="AE58" s="166">
        <f>SUM(AE8:AE33,AE51,AE35,AE53,AE56:AE57)</f>
        <v>16.5</v>
      </c>
      <c r="AF58" s="167">
        <f>SUM(AF8:AF33,AF51,AF35,AF53,AF56:AF57)</f>
        <v>19</v>
      </c>
      <c r="AG58" s="168"/>
      <c r="AH58" s="166">
        <f>SUM(AH8:AH33,AH51,AH35,AH53,AH56:AH57)</f>
        <v>16.5</v>
      </c>
      <c r="AI58" s="167">
        <f>SUM(AI8:AI33,AI51,AI35,AI53,AI56:AI57)</f>
        <v>21</v>
      </c>
      <c r="AJ58" s="168"/>
      <c r="AK58" s="278">
        <f>SUM(AK8:AK33,AK51,AK35,AK53,AK56:AK57)</f>
        <v>0</v>
      </c>
      <c r="AL58" s="279">
        <f>SUM(AL8:AL33,AL51,AL35,AL53,AL56:AL57)</f>
        <v>4</v>
      </c>
      <c r="AM58" s="280"/>
      <c r="AN58" s="281">
        <f>SUM(AN8:AN33,AN51,AN35,AN53,AN56:AN57)</f>
        <v>0</v>
      </c>
      <c r="AO58" s="279">
        <f>SUM(AO8:AO33,AO51,AO35,AO53,AO56:AO57)</f>
        <v>4</v>
      </c>
      <c r="AP58" s="280"/>
      <c r="AQ58" s="247">
        <f>SUM(AQ8:AQ33,AQ51,AQ35,AQ53,AQ56:AQ57)</f>
        <v>3840</v>
      </c>
      <c r="AR58" s="144">
        <f>SUM(AR8:AR33,AR51,AR35,AR53,AR56:AR57)</f>
        <v>260</v>
      </c>
    </row>
    <row r="59" spans="1:44" ht="12.75" thickBot="1" thickTop="1">
      <c r="A59" s="344" t="s">
        <v>26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6"/>
    </row>
    <row r="60" spans="1:44" ht="12" customHeight="1" thickBot="1">
      <c r="A60" s="347" t="s">
        <v>141</v>
      </c>
      <c r="B60" s="348" t="s">
        <v>142</v>
      </c>
      <c r="C60" s="350" t="s">
        <v>143</v>
      </c>
      <c r="D60" s="352" t="s">
        <v>409</v>
      </c>
      <c r="E60" s="352" t="s">
        <v>42</v>
      </c>
      <c r="F60" s="354" t="s">
        <v>144</v>
      </c>
      <c r="G60" s="356" t="s">
        <v>0</v>
      </c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8"/>
      <c r="AQ60" s="356"/>
      <c r="AR60" s="359"/>
    </row>
    <row r="61" spans="1:44" ht="11.25" customHeight="1">
      <c r="A61" s="347"/>
      <c r="B61" s="349"/>
      <c r="C61" s="351"/>
      <c r="D61" s="353"/>
      <c r="E61" s="353"/>
      <c r="F61" s="355"/>
      <c r="G61" s="360" t="s">
        <v>2</v>
      </c>
      <c r="H61" s="361"/>
      <c r="I61" s="362"/>
      <c r="J61" s="360" t="s">
        <v>3</v>
      </c>
      <c r="K61" s="361"/>
      <c r="L61" s="362"/>
      <c r="M61" s="360" t="s">
        <v>4</v>
      </c>
      <c r="N61" s="361"/>
      <c r="O61" s="362"/>
      <c r="P61" s="360" t="s">
        <v>5</v>
      </c>
      <c r="Q61" s="361"/>
      <c r="R61" s="362"/>
      <c r="S61" s="360" t="s">
        <v>6</v>
      </c>
      <c r="T61" s="361"/>
      <c r="U61" s="362"/>
      <c r="V61" s="360" t="s">
        <v>7</v>
      </c>
      <c r="W61" s="361"/>
      <c r="X61" s="362"/>
      <c r="Y61" s="360" t="s">
        <v>8</v>
      </c>
      <c r="Z61" s="361"/>
      <c r="AA61" s="362"/>
      <c r="AB61" s="360" t="s">
        <v>9</v>
      </c>
      <c r="AC61" s="361"/>
      <c r="AD61" s="362"/>
      <c r="AE61" s="360" t="s">
        <v>10</v>
      </c>
      <c r="AF61" s="361"/>
      <c r="AG61" s="362"/>
      <c r="AH61" s="360" t="s">
        <v>11</v>
      </c>
      <c r="AI61" s="361"/>
      <c r="AJ61" s="362"/>
      <c r="AK61" s="360" t="s">
        <v>44</v>
      </c>
      <c r="AL61" s="361"/>
      <c r="AM61" s="362"/>
      <c r="AN61" s="360" t="s">
        <v>45</v>
      </c>
      <c r="AO61" s="361"/>
      <c r="AP61" s="362"/>
      <c r="AQ61" s="363" t="s">
        <v>145</v>
      </c>
      <c r="AR61" s="365" t="s">
        <v>146</v>
      </c>
    </row>
    <row r="62" spans="1:44" ht="12" thickBot="1">
      <c r="A62" s="347"/>
      <c r="B62" s="349"/>
      <c r="C62" s="351"/>
      <c r="D62" s="353"/>
      <c r="E62" s="353"/>
      <c r="F62" s="355"/>
      <c r="G62" s="151" t="s">
        <v>1</v>
      </c>
      <c r="H62" s="129" t="s">
        <v>12</v>
      </c>
      <c r="I62" s="154" t="s">
        <v>25</v>
      </c>
      <c r="J62" s="151" t="s">
        <v>1</v>
      </c>
      <c r="K62" s="129" t="s">
        <v>12</v>
      </c>
      <c r="L62" s="154" t="s">
        <v>25</v>
      </c>
      <c r="M62" s="151" t="s">
        <v>1</v>
      </c>
      <c r="N62" s="129" t="s">
        <v>12</v>
      </c>
      <c r="O62" s="154" t="s">
        <v>25</v>
      </c>
      <c r="P62" s="151" t="s">
        <v>1</v>
      </c>
      <c r="Q62" s="129" t="s">
        <v>12</v>
      </c>
      <c r="R62" s="154" t="s">
        <v>25</v>
      </c>
      <c r="S62" s="151" t="s">
        <v>1</v>
      </c>
      <c r="T62" s="129" t="s">
        <v>12</v>
      </c>
      <c r="U62" s="154" t="s">
        <v>25</v>
      </c>
      <c r="V62" s="151" t="s">
        <v>1</v>
      </c>
      <c r="W62" s="129" t="s">
        <v>12</v>
      </c>
      <c r="X62" s="154" t="s">
        <v>25</v>
      </c>
      <c r="Y62" s="151" t="s">
        <v>1</v>
      </c>
      <c r="Z62" s="129" t="s">
        <v>12</v>
      </c>
      <c r="AA62" s="154" t="s">
        <v>25</v>
      </c>
      <c r="AB62" s="151" t="s">
        <v>1</v>
      </c>
      <c r="AC62" s="129" t="s">
        <v>12</v>
      </c>
      <c r="AD62" s="154" t="s">
        <v>25</v>
      </c>
      <c r="AE62" s="151" t="s">
        <v>1</v>
      </c>
      <c r="AF62" s="129" t="s">
        <v>12</v>
      </c>
      <c r="AG62" s="154" t="s">
        <v>25</v>
      </c>
      <c r="AH62" s="151" t="s">
        <v>1</v>
      </c>
      <c r="AI62" s="129" t="s">
        <v>12</v>
      </c>
      <c r="AJ62" s="154" t="s">
        <v>25</v>
      </c>
      <c r="AK62" s="151" t="s">
        <v>1</v>
      </c>
      <c r="AL62" s="129" t="s">
        <v>12</v>
      </c>
      <c r="AM62" s="154" t="s">
        <v>25</v>
      </c>
      <c r="AN62" s="151" t="s">
        <v>1</v>
      </c>
      <c r="AO62" s="129" t="s">
        <v>12</v>
      </c>
      <c r="AP62" s="154" t="s">
        <v>25</v>
      </c>
      <c r="AQ62" s="364"/>
      <c r="AR62" s="366"/>
    </row>
    <row r="63" spans="1:44" ht="12.75" thickBot="1" thickTop="1">
      <c r="A63" s="367" t="s">
        <v>91</v>
      </c>
      <c r="B63" s="368"/>
      <c r="C63" s="368"/>
      <c r="D63" s="368"/>
      <c r="E63" s="368"/>
      <c r="F63" s="368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70"/>
      <c r="AR63" s="371"/>
    </row>
    <row r="64" spans="1:44" ht="11.25">
      <c r="A64" s="120" t="s">
        <v>14</v>
      </c>
      <c r="B64" s="156" t="s">
        <v>300</v>
      </c>
      <c r="C64" s="121" t="s">
        <v>314</v>
      </c>
      <c r="D64" s="122" t="s">
        <v>148</v>
      </c>
      <c r="E64" s="122" t="s">
        <v>149</v>
      </c>
      <c r="F64" s="123">
        <v>45</v>
      </c>
      <c r="G64" s="124"/>
      <c r="H64" s="121"/>
      <c r="I64" s="125"/>
      <c r="J64" s="124"/>
      <c r="K64" s="121"/>
      <c r="L64" s="125"/>
      <c r="M64" s="124"/>
      <c r="N64" s="121"/>
      <c r="O64" s="125"/>
      <c r="P64" s="124"/>
      <c r="Q64" s="121"/>
      <c r="R64" s="125"/>
      <c r="S64" s="124">
        <v>3</v>
      </c>
      <c r="T64" s="121">
        <v>4</v>
      </c>
      <c r="U64" s="125" t="s">
        <v>36</v>
      </c>
      <c r="V64" s="124"/>
      <c r="W64" s="121"/>
      <c r="X64" s="125"/>
      <c r="Y64" s="124"/>
      <c r="Z64" s="121"/>
      <c r="AA64" s="125"/>
      <c r="AB64" s="124"/>
      <c r="AC64" s="121"/>
      <c r="AD64" s="125"/>
      <c r="AE64" s="124"/>
      <c r="AF64" s="121"/>
      <c r="AG64" s="125"/>
      <c r="AH64" s="124"/>
      <c r="AI64" s="121"/>
      <c r="AJ64" s="125"/>
      <c r="AK64" s="188"/>
      <c r="AL64" s="189"/>
      <c r="AM64" s="190"/>
      <c r="AN64" s="188"/>
      <c r="AO64" s="189"/>
      <c r="AP64" s="190"/>
      <c r="AQ64" s="141">
        <f>SUM(G64,J64,M64,P64,S64,V64,Y64,AB64,AE64,AH64,AK64,AN64)*15</f>
        <v>45</v>
      </c>
      <c r="AR64" s="133">
        <f>SUM(H64,K64,N64,Q64,T64,W64,Z64,AC64,AF64,AI64,AL64,AO64)</f>
        <v>4</v>
      </c>
    </row>
    <row r="65" spans="1:44" ht="11.25">
      <c r="A65" s="69" t="s">
        <v>15</v>
      </c>
      <c r="B65" s="139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 aca="true" t="shared" si="5" ref="AQ65:AQ79">SUM(G65,J65,M65,P65,S65,V65,Y65,AB65,AE65,AH65,AK65,AN65)*15</f>
        <v>60</v>
      </c>
      <c r="AR65" s="119">
        <f aca="true" t="shared" si="6" ref="AR65:AR79">SUM(H65,K65,N65,Q65,T65,W65,Z65,AC65,AF65,AI65,AL65,AO65)</f>
        <v>6</v>
      </c>
    </row>
    <row r="66" spans="1:44" ht="11.25">
      <c r="A66" s="69" t="s">
        <v>13</v>
      </c>
      <c r="B66" s="139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45</v>
      </c>
      <c r="AR66" s="119">
        <f t="shared" si="6"/>
        <v>4</v>
      </c>
    </row>
    <row r="67" spans="1:44" ht="11.25">
      <c r="A67" s="69" t="s">
        <v>16</v>
      </c>
      <c r="B67" s="139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2"/>
      <c r="AL67" s="193"/>
      <c r="AM67" s="194"/>
      <c r="AN67" s="192"/>
      <c r="AO67" s="193"/>
      <c r="AP67" s="194"/>
      <c r="AQ67" s="118">
        <f>SUM(G67,J67,M67,P67,S67,V67,Y67,AB67,AE67,AH67,AK67,AN67)*15</f>
        <v>60</v>
      </c>
      <c r="AR67" s="119">
        <f t="shared" si="6"/>
        <v>6</v>
      </c>
    </row>
    <row r="68" spans="1:44" ht="11.25">
      <c r="A68" s="69" t="s">
        <v>95</v>
      </c>
      <c r="B68" s="139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0</v>
      </c>
    </row>
    <row r="69" spans="1:44" ht="11.25">
      <c r="A69" s="107" t="s">
        <v>110</v>
      </c>
      <c r="B69" s="139" t="s">
        <v>305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60</v>
      </c>
      <c r="AR69" s="119">
        <f t="shared" si="6"/>
        <v>4</v>
      </c>
    </row>
    <row r="70" spans="1:44" ht="11.25">
      <c r="A70" s="107" t="s">
        <v>111</v>
      </c>
      <c r="B70" s="139" t="s">
        <v>306</v>
      </c>
      <c r="C70" s="172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2"/>
      <c r="AL70" s="193"/>
      <c r="AM70" s="194"/>
      <c r="AN70" s="192"/>
      <c r="AO70" s="193"/>
      <c r="AP70" s="194"/>
      <c r="AQ70" s="118">
        <f t="shared" si="5"/>
        <v>30</v>
      </c>
      <c r="AR70" s="119">
        <f t="shared" si="6"/>
        <v>2</v>
      </c>
    </row>
    <row r="71" spans="1:44" ht="22.5">
      <c r="A71" s="107" t="s">
        <v>472</v>
      </c>
      <c r="B71" s="139" t="s">
        <v>474</v>
      </c>
      <c r="C71" s="172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2</v>
      </c>
    </row>
    <row r="72" spans="1:44" ht="22.5">
      <c r="A72" s="107" t="s">
        <v>66</v>
      </c>
      <c r="B72" s="139" t="s">
        <v>308</v>
      </c>
      <c r="C72" s="172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2"/>
      <c r="AL72" s="193"/>
      <c r="AM72" s="194"/>
      <c r="AN72" s="192"/>
      <c r="AO72" s="193"/>
      <c r="AP72" s="194"/>
      <c r="AQ72" s="118">
        <f t="shared" si="5"/>
        <v>60</v>
      </c>
      <c r="AR72" s="119">
        <f t="shared" si="6"/>
        <v>4</v>
      </c>
    </row>
    <row r="73" spans="1:44" ht="11.25">
      <c r="A73" s="69" t="s">
        <v>59</v>
      </c>
      <c r="B73" s="139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2"/>
      <c r="AL73" s="193"/>
      <c r="AM73" s="194"/>
      <c r="AN73" s="192"/>
      <c r="AO73" s="193"/>
      <c r="AP73" s="194"/>
      <c r="AQ73" s="118">
        <f t="shared" si="5"/>
        <v>30</v>
      </c>
      <c r="AR73" s="119">
        <f t="shared" si="6"/>
        <v>4</v>
      </c>
    </row>
    <row r="74" spans="1:44" ht="11.25">
      <c r="A74" s="69" t="s">
        <v>96</v>
      </c>
      <c r="B74" s="139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194"/>
      <c r="AN74" s="192">
        <v>1</v>
      </c>
      <c r="AO74" s="193">
        <v>4</v>
      </c>
      <c r="AP74" s="194" t="s">
        <v>37</v>
      </c>
      <c r="AQ74" s="118">
        <f t="shared" si="5"/>
        <v>15</v>
      </c>
      <c r="AR74" s="119">
        <f t="shared" si="6"/>
        <v>4</v>
      </c>
    </row>
    <row r="75" spans="1:44" ht="11.25">
      <c r="A75" s="69" t="s">
        <v>88</v>
      </c>
      <c r="B75" s="139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2"/>
      <c r="AL75" s="193"/>
      <c r="AM75" s="194"/>
      <c r="AN75" s="192"/>
      <c r="AO75" s="193"/>
      <c r="AP75" s="194"/>
      <c r="AQ75" s="118">
        <f t="shared" si="5"/>
        <v>60</v>
      </c>
      <c r="AR75" s="119">
        <f t="shared" si="6"/>
        <v>2</v>
      </c>
    </row>
    <row r="76" spans="1:44" ht="11.25">
      <c r="A76" s="69" t="s">
        <v>67</v>
      </c>
      <c r="B76" s="139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60</v>
      </c>
      <c r="AR76" s="119">
        <f t="shared" si="6"/>
        <v>2</v>
      </c>
    </row>
    <row r="77" spans="1:44" ht="11.25">
      <c r="A77" s="69" t="s">
        <v>17</v>
      </c>
      <c r="B77" s="139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2"/>
      <c r="AL77" s="193"/>
      <c r="AM77" s="194"/>
      <c r="AN77" s="192"/>
      <c r="AO77" s="193"/>
      <c r="AP77" s="194"/>
      <c r="AQ77" s="118">
        <f t="shared" si="5"/>
        <v>15</v>
      </c>
      <c r="AR77" s="119">
        <f>SUM(H77,K77,N77,Q77,T77,W77,Z77,AC77,AF77,AI77,AL77,AO77)</f>
        <v>1</v>
      </c>
    </row>
    <row r="78" spans="1:44" ht="11.25">
      <c r="A78" s="69" t="s">
        <v>118</v>
      </c>
      <c r="B78" s="139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2"/>
      <c r="AL78" s="193"/>
      <c r="AM78" s="194"/>
      <c r="AN78" s="192"/>
      <c r="AO78" s="193"/>
      <c r="AP78" s="194"/>
      <c r="AQ78" s="118">
        <f t="shared" si="5"/>
        <v>30</v>
      </c>
      <c r="AR78" s="119">
        <f t="shared" si="6"/>
        <v>3</v>
      </c>
    </row>
    <row r="79" spans="1:44" ht="12" thickBot="1">
      <c r="A79" s="70" t="s">
        <v>117</v>
      </c>
      <c r="B79" s="158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5">
        <v>2</v>
      </c>
      <c r="AL79" s="196">
        <v>2</v>
      </c>
      <c r="AM79" s="197" t="s">
        <v>37</v>
      </c>
      <c r="AN79" s="195"/>
      <c r="AO79" s="196"/>
      <c r="AP79" s="197"/>
      <c r="AQ79" s="143">
        <f t="shared" si="5"/>
        <v>30</v>
      </c>
      <c r="AR79" s="135">
        <f t="shared" si="6"/>
        <v>2</v>
      </c>
    </row>
    <row r="80" spans="1:44" ht="12.75" thickBot="1" thickTop="1">
      <c r="A80" s="367" t="s">
        <v>518</v>
      </c>
      <c r="B80" s="368"/>
      <c r="C80" s="368"/>
      <c r="D80" s="368"/>
      <c r="E80" s="368"/>
      <c r="F80" s="368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70"/>
      <c r="AR80" s="371"/>
    </row>
    <row r="81" spans="1:44" ht="11.25">
      <c r="A81" s="120" t="s">
        <v>482</v>
      </c>
      <c r="B81" s="156" t="s">
        <v>486</v>
      </c>
      <c r="C81" s="122"/>
      <c r="D81" s="122" t="s">
        <v>148</v>
      </c>
      <c r="E81" s="122" t="s">
        <v>149</v>
      </c>
      <c r="F81" s="123">
        <v>45</v>
      </c>
      <c r="G81" s="124"/>
      <c r="H81" s="121"/>
      <c r="I81" s="125"/>
      <c r="J81" s="124"/>
      <c r="K81" s="121"/>
      <c r="L81" s="125"/>
      <c r="M81" s="124"/>
      <c r="N81" s="121"/>
      <c r="O81" s="125"/>
      <c r="P81" s="124"/>
      <c r="Q81" s="121"/>
      <c r="R81" s="125"/>
      <c r="S81" s="124"/>
      <c r="T81" s="121"/>
      <c r="U81" s="125"/>
      <c r="V81" s="124"/>
      <c r="W81" s="121"/>
      <c r="X81" s="125"/>
      <c r="Y81" s="124"/>
      <c r="Z81" s="121"/>
      <c r="AA81" s="125"/>
      <c r="AB81" s="124"/>
      <c r="AC81" s="121"/>
      <c r="AD81" s="125"/>
      <c r="AE81" s="124"/>
      <c r="AF81" s="121"/>
      <c r="AG81" s="125"/>
      <c r="AH81" s="124">
        <v>2</v>
      </c>
      <c r="AI81" s="121">
        <v>3</v>
      </c>
      <c r="AJ81" s="125" t="s">
        <v>37</v>
      </c>
      <c r="AK81" s="188"/>
      <c r="AL81" s="189"/>
      <c r="AM81" s="190"/>
      <c r="AN81" s="188"/>
      <c r="AO81" s="189"/>
      <c r="AP81" s="190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1.25">
      <c r="A82" s="69" t="s">
        <v>115</v>
      </c>
      <c r="B82" s="139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2"/>
      <c r="AL82" s="193"/>
      <c r="AM82" s="194"/>
      <c r="AN82" s="192"/>
      <c r="AO82" s="193"/>
      <c r="AP82" s="194"/>
      <c r="AQ82" s="118">
        <f>SUM(G82,J82,M82,P82,S82,V82,Y82,AB82,AE82,AH82,AK82,AN82)*15</f>
        <v>30</v>
      </c>
      <c r="AR82" s="119">
        <f>SUM(H82,K82,N82,Q82,T82,W82,Z82,AC82,AF82,AI82,AL82,AO82)</f>
        <v>3</v>
      </c>
    </row>
    <row r="83" spans="1:44" ht="11.25">
      <c r="A83" s="69" t="s">
        <v>122</v>
      </c>
      <c r="B83" s="139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2"/>
      <c r="AL83" s="193"/>
      <c r="AM83" s="194"/>
      <c r="AN83" s="192"/>
      <c r="AO83" s="193"/>
      <c r="AP83" s="194"/>
      <c r="AQ83" s="118">
        <f>SUM(G83,J83,M83,P83,S83,V83,Y83,AB83,AE83,AH83,AK83,AN83)*15</f>
        <v>30</v>
      </c>
      <c r="AR83" s="119">
        <f>SUM(H83,K83,N83,Q83,T83,W83,Z83,AC83,AF83,AI83,AL83,AO83)</f>
        <v>3</v>
      </c>
    </row>
    <row r="84" spans="1:44" ht="12" thickBot="1">
      <c r="A84" s="70" t="s">
        <v>116</v>
      </c>
      <c r="B84" s="158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5"/>
      <c r="AL84" s="196"/>
      <c r="AM84" s="197"/>
      <c r="AN84" s="195"/>
      <c r="AO84" s="196"/>
      <c r="AP84" s="197"/>
      <c r="AQ84" s="143">
        <f>SUM(G84,J84,M84,P84,S84,V84,Y84,AB84,AE84,AH84,AK84,AN84)*15</f>
        <v>30</v>
      </c>
      <c r="AR84" s="135">
        <f>SUM(H84,K84,N84,Q84,T84,W84,Z84,AC84,AF84,AI84,AL84,AO84)</f>
        <v>3</v>
      </c>
    </row>
    <row r="85" spans="1:44" ht="12.75" thickBot="1" thickTop="1">
      <c r="A85" s="367" t="s">
        <v>35</v>
      </c>
      <c r="B85" s="368"/>
      <c r="C85" s="368"/>
      <c r="D85" s="368"/>
      <c r="E85" s="368"/>
      <c r="F85" s="368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70"/>
      <c r="AR85" s="371"/>
    </row>
    <row r="86" spans="1:44" ht="12" thickBot="1">
      <c r="A86" s="159" t="s">
        <v>519</v>
      </c>
      <c r="B86" s="160" t="s">
        <v>216</v>
      </c>
      <c r="C86" s="148"/>
      <c r="D86" s="149"/>
      <c r="E86" s="149"/>
      <c r="F86" s="150"/>
      <c r="G86" s="161"/>
      <c r="H86" s="148"/>
      <c r="I86" s="162"/>
      <c r="J86" s="161"/>
      <c r="K86" s="148"/>
      <c r="L86" s="162"/>
      <c r="M86" s="161"/>
      <c r="N86" s="148"/>
      <c r="O86" s="162"/>
      <c r="P86" s="161"/>
      <c r="Q86" s="148"/>
      <c r="R86" s="162"/>
      <c r="S86" s="161"/>
      <c r="T86" s="148"/>
      <c r="U86" s="162"/>
      <c r="V86" s="161"/>
      <c r="W86" s="148"/>
      <c r="X86" s="162"/>
      <c r="Y86" s="161"/>
      <c r="Z86" s="148"/>
      <c r="AA86" s="162"/>
      <c r="AB86" s="161"/>
      <c r="AC86" s="148"/>
      <c r="AD86" s="162"/>
      <c r="AE86" s="161"/>
      <c r="AF86" s="148">
        <v>3</v>
      </c>
      <c r="AG86" s="162"/>
      <c r="AH86" s="161"/>
      <c r="AI86" s="148"/>
      <c r="AJ86" s="162"/>
      <c r="AK86" s="220"/>
      <c r="AL86" s="221"/>
      <c r="AM86" s="222"/>
      <c r="AN86" s="220"/>
      <c r="AO86" s="221"/>
      <c r="AP86" s="222"/>
      <c r="AQ86" s="163">
        <f>SUM(G86,J86,M86,P86,S86,V86,Y86,AB86,AE86,AH86,AK86,AN86)*15</f>
        <v>0</v>
      </c>
      <c r="AR86" s="152">
        <f>SUM(H86,K86,N86,Q86,T86,W86,Z86,AC86,AF86,AI86,AL86,AO86)</f>
        <v>3</v>
      </c>
    </row>
    <row r="87" spans="1:44" ht="12.75" thickBot="1" thickTop="1">
      <c r="A87" s="379" t="s">
        <v>19</v>
      </c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1"/>
    </row>
    <row r="88" spans="1:44" ht="11.25">
      <c r="A88" s="173" t="s">
        <v>89</v>
      </c>
      <c r="B88" s="174" t="s">
        <v>319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>SUM(G88,J88,M88,P88,S88,V88,Y88,AB88,AE88,AH88,AK88,AN88)*15</f>
        <v>75</v>
      </c>
      <c r="AR88" s="134">
        <f>SUM(H88,K88,N88,Q88,T88,W88,Z88,AC88,AF88,AI88,AL88,AO88)</f>
        <v>5</v>
      </c>
    </row>
    <row r="89" spans="1:44" ht="11.25">
      <c r="A89" s="173" t="s">
        <v>90</v>
      </c>
      <c r="B89" s="174" t="s">
        <v>320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 aca="true" t="shared" si="7" ref="AQ89:AQ96">SUM(G89,J89,M89,P89,S89,V89,Y89,AB89,AE89,AH89,AK89,AN89)*15</f>
        <v>75</v>
      </c>
      <c r="AR89" s="134">
        <f aca="true" t="shared" si="8" ref="AR89:AR95">SUM(H89,K89,N89,Q89,T89,W89,Z89,AC89,AF89,AI89,AL89,AO89)</f>
        <v>5</v>
      </c>
    </row>
    <row r="90" spans="1:44" ht="22.5">
      <c r="A90" s="173" t="s">
        <v>68</v>
      </c>
      <c r="B90" s="174" t="s">
        <v>321</v>
      </c>
      <c r="C90" s="126" t="s">
        <v>191</v>
      </c>
      <c r="D90" s="175" t="s">
        <v>147</v>
      </c>
      <c r="E90" s="175" t="s">
        <v>37</v>
      </c>
      <c r="F90" s="176" t="s">
        <v>156</v>
      </c>
      <c r="G90" s="127"/>
      <c r="H90" s="126"/>
      <c r="I90" s="128"/>
      <c r="J90" s="127"/>
      <c r="K90" s="126"/>
      <c r="L90" s="128"/>
      <c r="M90" s="127"/>
      <c r="N90" s="126"/>
      <c r="O90" s="128"/>
      <c r="P90" s="127"/>
      <c r="Q90" s="126"/>
      <c r="R90" s="128"/>
      <c r="S90" s="127"/>
      <c r="T90" s="126"/>
      <c r="U90" s="128"/>
      <c r="V90" s="127"/>
      <c r="W90" s="126"/>
      <c r="X90" s="128"/>
      <c r="Y90" s="127"/>
      <c r="Z90" s="126"/>
      <c r="AA90" s="128"/>
      <c r="AB90" s="127"/>
      <c r="AC90" s="126"/>
      <c r="AD90" s="128"/>
      <c r="AE90" s="127"/>
      <c r="AF90" s="126"/>
      <c r="AG90" s="128"/>
      <c r="AH90" s="127"/>
      <c r="AI90" s="126"/>
      <c r="AJ90" s="128"/>
      <c r="AK90" s="199">
        <v>5</v>
      </c>
      <c r="AL90" s="200">
        <v>5</v>
      </c>
      <c r="AM90" s="201" t="s">
        <v>37</v>
      </c>
      <c r="AN90" s="199"/>
      <c r="AO90" s="200"/>
      <c r="AP90" s="201"/>
      <c r="AQ90" s="142">
        <f t="shared" si="7"/>
        <v>75</v>
      </c>
      <c r="AR90" s="134">
        <f t="shared" si="8"/>
        <v>5</v>
      </c>
    </row>
    <row r="91" spans="1:44" ht="22.5">
      <c r="A91" s="173" t="s">
        <v>65</v>
      </c>
      <c r="B91" s="174" t="s">
        <v>322</v>
      </c>
      <c r="C91" s="126" t="s">
        <v>191</v>
      </c>
      <c r="D91" s="175" t="s">
        <v>147</v>
      </c>
      <c r="E91" s="175" t="s">
        <v>37</v>
      </c>
      <c r="F91" s="176" t="s">
        <v>156</v>
      </c>
      <c r="G91" s="127"/>
      <c r="H91" s="126"/>
      <c r="I91" s="128"/>
      <c r="J91" s="127"/>
      <c r="K91" s="126"/>
      <c r="L91" s="128"/>
      <c r="M91" s="127"/>
      <c r="N91" s="126"/>
      <c r="O91" s="128"/>
      <c r="P91" s="127"/>
      <c r="Q91" s="126"/>
      <c r="R91" s="128"/>
      <c r="S91" s="127"/>
      <c r="T91" s="126"/>
      <c r="U91" s="128"/>
      <c r="V91" s="127"/>
      <c r="W91" s="126"/>
      <c r="X91" s="128"/>
      <c r="Y91" s="127"/>
      <c r="Z91" s="126"/>
      <c r="AA91" s="128"/>
      <c r="AB91" s="127"/>
      <c r="AC91" s="126"/>
      <c r="AD91" s="128"/>
      <c r="AE91" s="127"/>
      <c r="AF91" s="126"/>
      <c r="AG91" s="128"/>
      <c r="AH91" s="127"/>
      <c r="AI91" s="126"/>
      <c r="AJ91" s="128"/>
      <c r="AK91" s="199"/>
      <c r="AL91" s="200"/>
      <c r="AM91" s="201"/>
      <c r="AN91" s="199">
        <v>5</v>
      </c>
      <c r="AO91" s="200">
        <v>5</v>
      </c>
      <c r="AP91" s="201" t="s">
        <v>37</v>
      </c>
      <c r="AQ91" s="142">
        <f>SUM(G91,J91,M91,P91,S91,V91,Y91,AB91,AE91,AH91,AK91,AN91)*15</f>
        <v>75</v>
      </c>
      <c r="AR91" s="134">
        <f t="shared" si="8"/>
        <v>5</v>
      </c>
    </row>
    <row r="92" spans="1:44" ht="11.25">
      <c r="A92" s="69" t="s">
        <v>27</v>
      </c>
      <c r="B92" s="139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2</v>
      </c>
      <c r="AP92" s="194" t="s">
        <v>37</v>
      </c>
      <c r="AQ92" s="118">
        <f t="shared" si="7"/>
        <v>30</v>
      </c>
      <c r="AR92" s="119">
        <f t="shared" si="8"/>
        <v>4</v>
      </c>
    </row>
    <row r="93" spans="1:44" ht="11.25">
      <c r="A93" s="69" t="s">
        <v>28</v>
      </c>
      <c r="B93" s="139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2">
        <v>1</v>
      </c>
      <c r="AL93" s="193">
        <v>4</v>
      </c>
      <c r="AM93" s="194" t="s">
        <v>37</v>
      </c>
      <c r="AN93" s="192">
        <v>1</v>
      </c>
      <c r="AO93" s="193">
        <v>4</v>
      </c>
      <c r="AP93" s="194" t="s">
        <v>37</v>
      </c>
      <c r="AQ93" s="118">
        <f t="shared" si="7"/>
        <v>30</v>
      </c>
      <c r="AR93" s="119">
        <f t="shared" si="8"/>
        <v>8</v>
      </c>
    </row>
    <row r="94" spans="1:44" ht="11.25">
      <c r="A94" s="69" t="s">
        <v>29</v>
      </c>
      <c r="B94" s="139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2">
        <v>1</v>
      </c>
      <c r="AL94" s="193">
        <v>2</v>
      </c>
      <c r="AM94" s="194" t="s">
        <v>37</v>
      </c>
      <c r="AN94" s="192">
        <v>1</v>
      </c>
      <c r="AO94" s="193">
        <v>3</v>
      </c>
      <c r="AP94" s="194" t="s">
        <v>37</v>
      </c>
      <c r="AQ94" s="118">
        <f t="shared" si="7"/>
        <v>30</v>
      </c>
      <c r="AR94" s="119">
        <f t="shared" si="8"/>
        <v>5</v>
      </c>
    </row>
    <row r="95" spans="1:44" ht="12" thickBot="1">
      <c r="A95" s="75" t="s">
        <v>30</v>
      </c>
      <c r="B95" s="177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8">
        <v>1</v>
      </c>
      <c r="AL95" s="209">
        <v>3</v>
      </c>
      <c r="AM95" s="210" t="s">
        <v>37</v>
      </c>
      <c r="AN95" s="208"/>
      <c r="AO95" s="209"/>
      <c r="AP95" s="210"/>
      <c r="AQ95" s="143">
        <f t="shared" si="7"/>
        <v>15</v>
      </c>
      <c r="AR95" s="135">
        <f t="shared" si="8"/>
        <v>3</v>
      </c>
    </row>
    <row r="96" spans="1:44" ht="12" thickBot="1">
      <c r="A96" s="178" t="s">
        <v>20</v>
      </c>
      <c r="B96" s="160" t="s">
        <v>327</v>
      </c>
      <c r="C96" s="148"/>
      <c r="D96" s="149"/>
      <c r="E96" s="149" t="s">
        <v>151</v>
      </c>
      <c r="F96" s="150"/>
      <c r="G96" s="161"/>
      <c r="H96" s="148"/>
      <c r="I96" s="162"/>
      <c r="J96" s="161"/>
      <c r="K96" s="148"/>
      <c r="L96" s="162"/>
      <c r="M96" s="161"/>
      <c r="N96" s="148"/>
      <c r="O96" s="162"/>
      <c r="P96" s="161"/>
      <c r="Q96" s="148"/>
      <c r="R96" s="162"/>
      <c r="S96" s="161"/>
      <c r="T96" s="148"/>
      <c r="U96" s="162"/>
      <c r="V96" s="161"/>
      <c r="W96" s="148"/>
      <c r="X96" s="162"/>
      <c r="Y96" s="161"/>
      <c r="Z96" s="148"/>
      <c r="AA96" s="162"/>
      <c r="AB96" s="161"/>
      <c r="AC96" s="148"/>
      <c r="AD96" s="162"/>
      <c r="AE96" s="161"/>
      <c r="AF96" s="148"/>
      <c r="AG96" s="162"/>
      <c r="AH96" s="161"/>
      <c r="AI96" s="148"/>
      <c r="AJ96" s="162"/>
      <c r="AK96" s="220">
        <v>0</v>
      </c>
      <c r="AL96" s="221">
        <v>2</v>
      </c>
      <c r="AM96" s="222" t="s">
        <v>37</v>
      </c>
      <c r="AN96" s="220">
        <v>0</v>
      </c>
      <c r="AO96" s="221">
        <v>2</v>
      </c>
      <c r="AP96" s="222" t="s">
        <v>37</v>
      </c>
      <c r="AQ96" s="163">
        <f t="shared" si="7"/>
        <v>0</v>
      </c>
      <c r="AR96" s="152">
        <f>SUM(H96,K96,N96,Q96,T96,W96,Z96,AC96,AF96,AI96,AL96,AO96)</f>
        <v>4</v>
      </c>
    </row>
    <row r="97" spans="1:44" ht="12.75" thickBot="1" thickTop="1">
      <c r="A97" s="382" t="s">
        <v>489</v>
      </c>
      <c r="B97" s="383"/>
      <c r="C97" s="383"/>
      <c r="D97" s="383"/>
      <c r="E97" s="383"/>
      <c r="F97" s="384"/>
      <c r="G97" s="179">
        <f>SUM(G64:G79,G81,G86,G88:G96)</f>
        <v>1</v>
      </c>
      <c r="H97" s="180">
        <f aca="true" t="shared" si="9" ref="H97:AO97">SUM(H64:H79,H81,H86,H88:H96)</f>
        <v>0</v>
      </c>
      <c r="I97" s="181"/>
      <c r="J97" s="179">
        <f t="shared" si="9"/>
        <v>1</v>
      </c>
      <c r="K97" s="180">
        <f t="shared" si="9"/>
        <v>0</v>
      </c>
      <c r="L97" s="181"/>
      <c r="M97" s="179">
        <f t="shared" si="9"/>
        <v>0</v>
      </c>
      <c r="N97" s="180">
        <f t="shared" si="9"/>
        <v>0</v>
      </c>
      <c r="O97" s="181"/>
      <c r="P97" s="179">
        <f t="shared" si="9"/>
        <v>3</v>
      </c>
      <c r="Q97" s="180">
        <f t="shared" si="9"/>
        <v>4</v>
      </c>
      <c r="R97" s="181"/>
      <c r="S97" s="179">
        <f t="shared" si="9"/>
        <v>3</v>
      </c>
      <c r="T97" s="180">
        <f t="shared" si="9"/>
        <v>4</v>
      </c>
      <c r="U97" s="181"/>
      <c r="V97" s="179">
        <f t="shared" si="9"/>
        <v>3</v>
      </c>
      <c r="W97" s="180">
        <f t="shared" si="9"/>
        <v>4</v>
      </c>
      <c r="X97" s="181"/>
      <c r="Y97" s="179">
        <f t="shared" si="9"/>
        <v>8</v>
      </c>
      <c r="Z97" s="180">
        <f t="shared" si="9"/>
        <v>9</v>
      </c>
      <c r="AA97" s="181"/>
      <c r="AB97" s="179">
        <f t="shared" si="9"/>
        <v>8</v>
      </c>
      <c r="AC97" s="180">
        <f t="shared" si="9"/>
        <v>9</v>
      </c>
      <c r="AD97" s="181"/>
      <c r="AE97" s="179">
        <f t="shared" si="9"/>
        <v>8</v>
      </c>
      <c r="AF97" s="180">
        <f t="shared" si="9"/>
        <v>12</v>
      </c>
      <c r="AG97" s="181"/>
      <c r="AH97" s="179">
        <f t="shared" si="9"/>
        <v>8</v>
      </c>
      <c r="AI97" s="180">
        <f t="shared" si="9"/>
        <v>8</v>
      </c>
      <c r="AJ97" s="181"/>
      <c r="AK97" s="227">
        <f t="shared" si="9"/>
        <v>16</v>
      </c>
      <c r="AL97" s="228">
        <f t="shared" si="9"/>
        <v>25</v>
      </c>
      <c r="AM97" s="229"/>
      <c r="AN97" s="230">
        <f t="shared" si="9"/>
        <v>14</v>
      </c>
      <c r="AO97" s="228">
        <f t="shared" si="9"/>
        <v>25</v>
      </c>
      <c r="AP97" s="229"/>
      <c r="AQ97" s="182">
        <f>SUM(AQ64:AQ79,AQ81,AQ86,AQ88:AQ96)</f>
        <v>1095</v>
      </c>
      <c r="AR97" s="146">
        <f>SUM(AR64:AR79,AR81,AR86,AR88:AR96)</f>
        <v>100</v>
      </c>
    </row>
    <row r="98" spans="1:44" ht="12.75" thickBot="1" thickTop="1">
      <c r="A98" s="404" t="s">
        <v>34</v>
      </c>
      <c r="B98" s="405"/>
      <c r="C98" s="405"/>
      <c r="D98" s="405"/>
      <c r="E98" s="405"/>
      <c r="F98" s="406"/>
      <c r="G98" s="170">
        <f>SUM(G58,G97)</f>
        <v>31.5</v>
      </c>
      <c r="H98" s="169">
        <f aca="true" t="shared" si="10" ref="H98:AR98">SUM(H58,H97)</f>
        <v>29</v>
      </c>
      <c r="I98" s="168"/>
      <c r="J98" s="263">
        <f t="shared" si="10"/>
        <v>30.5</v>
      </c>
      <c r="K98" s="264">
        <f t="shared" si="10"/>
        <v>30</v>
      </c>
      <c r="L98" s="168"/>
      <c r="M98" s="263">
        <f t="shared" si="10"/>
        <v>31.5</v>
      </c>
      <c r="N98" s="264">
        <f t="shared" si="10"/>
        <v>30</v>
      </c>
      <c r="O98" s="168"/>
      <c r="P98" s="263">
        <f t="shared" si="10"/>
        <v>32.5</v>
      </c>
      <c r="Q98" s="167">
        <f t="shared" si="10"/>
        <v>30</v>
      </c>
      <c r="R98" s="169"/>
      <c r="S98" s="263">
        <f t="shared" si="10"/>
        <v>31.5</v>
      </c>
      <c r="T98" s="264">
        <f t="shared" si="10"/>
        <v>30</v>
      </c>
      <c r="U98" s="168"/>
      <c r="V98" s="170">
        <f t="shared" si="10"/>
        <v>31.5</v>
      </c>
      <c r="W98" s="167">
        <f t="shared" si="10"/>
        <v>32</v>
      </c>
      <c r="X98" s="169"/>
      <c r="Y98" s="263">
        <f t="shared" si="10"/>
        <v>30.5</v>
      </c>
      <c r="Z98" s="264">
        <f t="shared" si="10"/>
        <v>29</v>
      </c>
      <c r="AA98" s="168"/>
      <c r="AB98" s="261">
        <f t="shared" si="10"/>
        <v>30.5</v>
      </c>
      <c r="AC98" s="264">
        <f t="shared" si="10"/>
        <v>32</v>
      </c>
      <c r="AD98" s="168"/>
      <c r="AE98" s="261">
        <f t="shared" si="10"/>
        <v>24.5</v>
      </c>
      <c r="AF98" s="264">
        <f t="shared" si="10"/>
        <v>31</v>
      </c>
      <c r="AG98" s="168"/>
      <c r="AH98" s="263">
        <f t="shared" si="10"/>
        <v>24.5</v>
      </c>
      <c r="AI98" s="167">
        <f t="shared" si="10"/>
        <v>29</v>
      </c>
      <c r="AJ98" s="169"/>
      <c r="AK98" s="281">
        <f t="shared" si="10"/>
        <v>16</v>
      </c>
      <c r="AL98" s="280">
        <f t="shared" si="10"/>
        <v>29</v>
      </c>
      <c r="AM98" s="282"/>
      <c r="AN98" s="281">
        <f t="shared" si="10"/>
        <v>14</v>
      </c>
      <c r="AO98" s="280">
        <f t="shared" si="10"/>
        <v>29</v>
      </c>
      <c r="AP98" s="282"/>
      <c r="AQ98" s="261">
        <f t="shared" si="10"/>
        <v>4935</v>
      </c>
      <c r="AR98" s="262">
        <f t="shared" si="10"/>
        <v>360</v>
      </c>
    </row>
    <row r="99" ht="12" thickTop="1">
      <c r="F99" s="202"/>
    </row>
    <row r="100" spans="1:6" ht="12">
      <c r="A100" s="185" t="s">
        <v>473</v>
      </c>
      <c r="F100" s="202"/>
    </row>
    <row r="101" ht="11.25">
      <c r="F101" s="202"/>
    </row>
    <row r="102" spans="1:44" ht="12">
      <c r="A102" s="117" t="s">
        <v>158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185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 t="s">
        <v>186</v>
      </c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17" t="s">
        <v>187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/>
      <c r="B106" s="117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231" t="s">
        <v>159</v>
      </c>
      <c r="B107" s="117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160</v>
      </c>
      <c r="B108" s="117"/>
      <c r="C108" s="116"/>
      <c r="D108" s="117" t="s">
        <v>161</v>
      </c>
      <c r="E108" s="117"/>
      <c r="F108" s="117"/>
      <c r="G108" s="117" t="s">
        <v>162</v>
      </c>
      <c r="H108" s="117"/>
      <c r="I108" s="117"/>
      <c r="J108" s="117"/>
      <c r="K108" s="117"/>
      <c r="L108" s="117"/>
      <c r="M108" s="117" t="s">
        <v>163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164</v>
      </c>
      <c r="B109" s="117"/>
      <c r="C109" s="116"/>
      <c r="D109" s="117" t="s">
        <v>165</v>
      </c>
      <c r="E109" s="117"/>
      <c r="F109" s="117"/>
      <c r="G109" s="117" t="s">
        <v>166</v>
      </c>
      <c r="H109" s="117"/>
      <c r="I109" s="117"/>
      <c r="J109" s="117"/>
      <c r="K109" s="117"/>
      <c r="L109" s="117"/>
      <c r="M109" s="117" t="s">
        <v>167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168</v>
      </c>
      <c r="B110" s="117"/>
      <c r="C110" s="116"/>
      <c r="D110" s="117" t="s">
        <v>169</v>
      </c>
      <c r="E110" s="117"/>
      <c r="F110" s="117"/>
      <c r="G110" s="117" t="s">
        <v>170</v>
      </c>
      <c r="H110" s="117"/>
      <c r="I110" s="117"/>
      <c r="J110" s="117"/>
      <c r="K110" s="117"/>
      <c r="L110" s="117"/>
      <c r="M110" s="117" t="s">
        <v>171</v>
      </c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172</v>
      </c>
      <c r="B111" s="117"/>
      <c r="C111" s="116"/>
      <c r="D111" s="117"/>
      <c r="E111" s="117"/>
      <c r="F111" s="117"/>
      <c r="G111" s="117" t="s">
        <v>173</v>
      </c>
      <c r="H111" s="117"/>
      <c r="I111" s="117"/>
      <c r="J111" s="117"/>
      <c r="K111" s="117"/>
      <c r="L111" s="117"/>
      <c r="M111" s="117" t="s">
        <v>190</v>
      </c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174</v>
      </c>
      <c r="B112" s="117"/>
      <c r="C112" s="116"/>
      <c r="D112" s="117"/>
      <c r="E112" s="117"/>
      <c r="F112" s="117"/>
      <c r="G112" s="117" t="s">
        <v>175</v>
      </c>
      <c r="H112" s="117"/>
      <c r="I112" s="117"/>
      <c r="J112" s="117"/>
      <c r="K112" s="117"/>
      <c r="L112" s="117"/>
      <c r="M112" s="337" t="s">
        <v>534</v>
      </c>
      <c r="N112" s="102"/>
      <c r="O112" s="102"/>
      <c r="P112" s="102"/>
      <c r="Q112" s="103"/>
      <c r="R112" s="104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 t="s">
        <v>176</v>
      </c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337" t="s">
        <v>537</v>
      </c>
      <c r="N113" s="102"/>
      <c r="O113" s="102"/>
      <c r="P113" s="102"/>
      <c r="Q113" s="103"/>
      <c r="R113" s="104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17" t="s">
        <v>192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6"/>
      <c r="S114" s="117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17"/>
      <c r="B115" s="117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6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231" t="s">
        <v>177</v>
      </c>
      <c r="B116" s="117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6"/>
      <c r="T116" s="116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183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44" ht="12">
      <c r="A118" s="106" t="s">
        <v>178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Q118" s="147"/>
      <c r="AR118" s="147"/>
    </row>
    <row r="119" spans="1:44" ht="12">
      <c r="A119" s="106" t="s">
        <v>179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Q119" s="147"/>
      <c r="AR119" s="147"/>
    </row>
    <row r="120" spans="1:28" ht="12">
      <c r="A120" s="106" t="s">
        <v>520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28" ht="12">
      <c r="A121" s="106" t="s">
        <v>521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28" ht="12">
      <c r="A122" s="106" t="s">
        <v>522</v>
      </c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</row>
    <row r="123" spans="1:44" ht="12">
      <c r="A123" s="106" t="s">
        <v>523</v>
      </c>
      <c r="B123" s="237"/>
      <c r="C123" s="10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4"/>
      <c r="T123" s="104"/>
      <c r="U123" s="184"/>
      <c r="V123" s="184"/>
      <c r="W123" s="184"/>
      <c r="X123" s="184"/>
      <c r="Y123" s="184"/>
      <c r="Z123" s="184"/>
      <c r="AA123" s="184"/>
      <c r="AB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Q123" s="147"/>
      <c r="AR123" s="147"/>
    </row>
  </sheetData>
  <sheetProtection password="CEBE" sheet="1"/>
  <mergeCells count="74">
    <mergeCell ref="A85:F85"/>
    <mergeCell ref="G85:AP85"/>
    <mergeCell ref="AQ85:AR85"/>
    <mergeCell ref="A87:AR87"/>
    <mergeCell ref="A97:F97"/>
    <mergeCell ref="A98:F98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51:AI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V99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8515625" style="183" customWidth="1"/>
    <col min="2" max="2" width="9.00390625" style="147" customWidth="1"/>
    <col min="3" max="3" width="11.28125" style="184" customWidth="1"/>
    <col min="4" max="4" width="5.7109375" style="147" customWidth="1"/>
    <col min="5" max="6" width="4.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38" t="s">
        <v>114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customHeight="1" thickBot="1">
      <c r="A2" s="341" t="s">
        <v>481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" customHeight="1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2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53"/>
      <c r="AU5" s="153"/>
      <c r="AV5" s="153"/>
    </row>
    <row r="6" spans="1:48" ht="12" customHeight="1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" customHeight="1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2" customHeight="1">
      <c r="A8" s="120" t="s">
        <v>120</v>
      </c>
      <c r="B8" s="156" t="s">
        <v>194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4</v>
      </c>
      <c r="I8" s="125" t="s">
        <v>37</v>
      </c>
      <c r="J8" s="124">
        <v>2</v>
      </c>
      <c r="K8" s="121">
        <v>4</v>
      </c>
      <c r="L8" s="125" t="s">
        <v>36</v>
      </c>
      <c r="M8" s="124">
        <v>2</v>
      </c>
      <c r="N8" s="121">
        <v>4</v>
      </c>
      <c r="O8" s="125" t="s">
        <v>37</v>
      </c>
      <c r="P8" s="124">
        <v>2</v>
      </c>
      <c r="Q8" s="121">
        <v>4</v>
      </c>
      <c r="R8" s="125" t="s">
        <v>36</v>
      </c>
      <c r="S8" s="124">
        <v>2</v>
      </c>
      <c r="T8" s="121">
        <v>4</v>
      </c>
      <c r="U8" s="125" t="s">
        <v>37</v>
      </c>
      <c r="V8" s="124">
        <v>2</v>
      </c>
      <c r="W8" s="121">
        <v>4</v>
      </c>
      <c r="X8" s="125" t="s">
        <v>36</v>
      </c>
      <c r="Y8" s="124">
        <v>2</v>
      </c>
      <c r="Z8" s="121">
        <v>4</v>
      </c>
      <c r="AA8" s="125" t="s">
        <v>37</v>
      </c>
      <c r="AB8" s="124">
        <v>2</v>
      </c>
      <c r="AC8" s="121">
        <v>4</v>
      </c>
      <c r="AD8" s="125" t="s">
        <v>36</v>
      </c>
      <c r="AE8" s="124">
        <v>2</v>
      </c>
      <c r="AF8" s="121">
        <v>4</v>
      </c>
      <c r="AG8" s="125" t="s">
        <v>37</v>
      </c>
      <c r="AH8" s="124">
        <v>2</v>
      </c>
      <c r="AI8" s="121">
        <v>4</v>
      </c>
      <c r="AJ8" s="125" t="s">
        <v>37</v>
      </c>
      <c r="AK8" s="188"/>
      <c r="AL8" s="189"/>
      <c r="AM8" s="265"/>
      <c r="AN8" s="188"/>
      <c r="AO8" s="189"/>
      <c r="AP8" s="265"/>
      <c r="AQ8" s="141">
        <f>SUM(G8,J8,M8,P8,S8,V8,Y8,AB8,AE8,AH8,AK8,AN8)*15</f>
        <v>300</v>
      </c>
      <c r="AR8" s="133">
        <f>SUM(H8,K8,N8,Q8,T8,W8,Z8,AC8,AF8,AI8,AL8,AO8)</f>
        <v>40</v>
      </c>
      <c r="AT8" s="157"/>
      <c r="AU8" s="157"/>
      <c r="AV8" s="157"/>
    </row>
    <row r="9" spans="1:44" ht="12" customHeight="1">
      <c r="A9" s="69" t="s">
        <v>123</v>
      </c>
      <c r="B9" s="139" t="s">
        <v>195</v>
      </c>
      <c r="C9" s="26" t="s">
        <v>245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2"/>
      <c r="AL9" s="193"/>
      <c r="AM9" s="266"/>
      <c r="AN9" s="192"/>
      <c r="AO9" s="193"/>
      <c r="AP9" s="266"/>
      <c r="AQ9" s="118">
        <f aca="true" t="shared" si="0" ref="AQ9:AQ28">SUM(G9,J9,M9,P9,S9,V9,Y9,AB9,AE9,AH9,AK9,AN9)*15</f>
        <v>0</v>
      </c>
      <c r="AR9" s="119">
        <f aca="true" t="shared" si="1" ref="AR9:AR28">SUM(H9,K9,N9,Q9,T9,W9,Z9,AC9,AF9,AI9,AL9,AO9)</f>
        <v>2</v>
      </c>
    </row>
    <row r="10" spans="1:44" ht="12" customHeight="1">
      <c r="A10" s="69" t="s">
        <v>121</v>
      </c>
      <c r="B10" s="139" t="s">
        <v>196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2"/>
      <c r="AL10" s="193"/>
      <c r="AM10" s="266"/>
      <c r="AN10" s="192"/>
      <c r="AO10" s="193"/>
      <c r="AP10" s="266"/>
      <c r="AQ10" s="118">
        <f t="shared" si="0"/>
        <v>300</v>
      </c>
      <c r="AR10" s="119">
        <f t="shared" si="1"/>
        <v>40</v>
      </c>
    </row>
    <row r="11" spans="1:44" ht="12" customHeight="1">
      <c r="A11" s="69" t="s">
        <v>124</v>
      </c>
      <c r="B11" s="139" t="s">
        <v>197</v>
      </c>
      <c r="C11" s="26" t="s">
        <v>246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2</v>
      </c>
    </row>
    <row r="12" spans="1:44" ht="12" customHeight="1">
      <c r="A12" s="69" t="s">
        <v>47</v>
      </c>
      <c r="B12" s="139" t="s">
        <v>198</v>
      </c>
      <c r="C12" s="26" t="s">
        <v>247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60</v>
      </c>
      <c r="AR12" s="119">
        <f t="shared" si="1"/>
        <v>8</v>
      </c>
    </row>
    <row r="13" spans="1:44" ht="12" customHeight="1">
      <c r="A13" s="69" t="s">
        <v>40</v>
      </c>
      <c r="B13" s="139" t="s">
        <v>199</v>
      </c>
      <c r="C13" s="26" t="s">
        <v>247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12</v>
      </c>
    </row>
    <row r="14" spans="1:44" ht="12" customHeight="1">
      <c r="A14" s="69" t="s">
        <v>23</v>
      </c>
      <c r="B14" s="139" t="s">
        <v>200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180</v>
      </c>
      <c r="AR14" s="119">
        <f t="shared" si="1"/>
        <v>12</v>
      </c>
    </row>
    <row r="15" spans="1:44" ht="12" customHeight="1">
      <c r="A15" s="69" t="s">
        <v>119</v>
      </c>
      <c r="B15" s="139" t="s">
        <v>491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4"/>
      <c r="Z15" s="245"/>
      <c r="AA15" s="246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15</v>
      </c>
      <c r="AR15" s="119">
        <f t="shared" si="1"/>
        <v>2</v>
      </c>
    </row>
    <row r="16" spans="1:44" ht="12" customHeight="1">
      <c r="A16" s="69" t="s">
        <v>41</v>
      </c>
      <c r="B16" s="139" t="s">
        <v>201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2"/>
      <c r="AL16" s="193"/>
      <c r="AM16" s="266"/>
      <c r="AN16" s="192"/>
      <c r="AO16" s="193"/>
      <c r="AP16" s="266"/>
      <c r="AQ16" s="118">
        <f t="shared" si="0"/>
        <v>120</v>
      </c>
      <c r="AR16" s="119">
        <f t="shared" si="1"/>
        <v>16</v>
      </c>
    </row>
    <row r="17" spans="1:44" ht="12" customHeight="1">
      <c r="A17" s="69" t="s">
        <v>24</v>
      </c>
      <c r="B17" s="139" t="s">
        <v>202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 t="shared" si="0"/>
        <v>15</v>
      </c>
      <c r="AR17" s="119">
        <f t="shared" si="1"/>
        <v>2</v>
      </c>
    </row>
    <row r="18" spans="1:44" ht="12" customHeight="1">
      <c r="A18" s="69" t="s">
        <v>48</v>
      </c>
      <c r="B18" s="139" t="s">
        <v>203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3</v>
      </c>
      <c r="I18" s="25" t="s">
        <v>36</v>
      </c>
      <c r="J18" s="24">
        <v>1</v>
      </c>
      <c r="K18" s="26">
        <v>3</v>
      </c>
      <c r="L18" s="25" t="s">
        <v>36</v>
      </c>
      <c r="M18" s="24">
        <v>1</v>
      </c>
      <c r="N18" s="26">
        <v>3</v>
      </c>
      <c r="O18" s="25" t="s">
        <v>36</v>
      </c>
      <c r="P18" s="24">
        <v>1</v>
      </c>
      <c r="Q18" s="26">
        <v>3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60</v>
      </c>
      <c r="AR18" s="119">
        <f t="shared" si="1"/>
        <v>12</v>
      </c>
    </row>
    <row r="19" spans="1:44" ht="12" customHeight="1">
      <c r="A19" s="69" t="s">
        <v>49</v>
      </c>
      <c r="B19" s="139" t="s">
        <v>204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>
        <v>1</v>
      </c>
      <c r="AF19" s="26">
        <v>3</v>
      </c>
      <c r="AG19" s="25" t="s">
        <v>37</v>
      </c>
      <c r="AH19" s="24">
        <v>1</v>
      </c>
      <c r="AI19" s="26">
        <v>3</v>
      </c>
      <c r="AJ19" s="25" t="s">
        <v>37</v>
      </c>
      <c r="AK19" s="192"/>
      <c r="AL19" s="193"/>
      <c r="AM19" s="266"/>
      <c r="AN19" s="192"/>
      <c r="AO19" s="193"/>
      <c r="AP19" s="266"/>
      <c r="AQ19" s="118">
        <f t="shared" si="0"/>
        <v>30</v>
      </c>
      <c r="AR19" s="119">
        <f>SUM(H19,K19,N19,Q19,T19,W19,Z19,AC19,AF19,AI19,AL19,AO19)</f>
        <v>6</v>
      </c>
    </row>
    <row r="20" spans="1:44" ht="12" customHeight="1">
      <c r="A20" s="69" t="s">
        <v>87</v>
      </c>
      <c r="B20" s="139" t="s">
        <v>205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2"/>
      <c r="AL20" s="193"/>
      <c r="AM20" s="266"/>
      <c r="AN20" s="192"/>
      <c r="AO20" s="193"/>
      <c r="AP20" s="266"/>
      <c r="AQ20" s="118">
        <f t="shared" si="0"/>
        <v>45</v>
      </c>
      <c r="AR20" s="119">
        <f t="shared" si="1"/>
        <v>12</v>
      </c>
    </row>
    <row r="21" spans="1:44" ht="12" customHeight="1">
      <c r="A21" s="70" t="s">
        <v>38</v>
      </c>
      <c r="B21" s="158" t="s">
        <v>206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2</v>
      </c>
      <c r="I21" s="60" t="s">
        <v>37</v>
      </c>
      <c r="J21" s="58">
        <v>3</v>
      </c>
      <c r="K21" s="59">
        <v>2</v>
      </c>
      <c r="L21" s="60" t="s">
        <v>37</v>
      </c>
      <c r="M21" s="58">
        <v>3</v>
      </c>
      <c r="N21" s="59">
        <v>2</v>
      </c>
      <c r="O21" s="60" t="s">
        <v>37</v>
      </c>
      <c r="P21" s="58">
        <v>3</v>
      </c>
      <c r="Q21" s="59">
        <v>2</v>
      </c>
      <c r="R21" s="60" t="s">
        <v>37</v>
      </c>
      <c r="S21" s="58">
        <v>3</v>
      </c>
      <c r="T21" s="59">
        <v>2</v>
      </c>
      <c r="U21" s="60" t="s">
        <v>37</v>
      </c>
      <c r="V21" s="58">
        <v>3</v>
      </c>
      <c r="W21" s="59">
        <v>2</v>
      </c>
      <c r="X21" s="60" t="s">
        <v>37</v>
      </c>
      <c r="Y21" s="58">
        <v>3</v>
      </c>
      <c r="Z21" s="59">
        <v>2</v>
      </c>
      <c r="AA21" s="60" t="s">
        <v>37</v>
      </c>
      <c r="AB21" s="58">
        <v>3</v>
      </c>
      <c r="AC21" s="59">
        <v>2</v>
      </c>
      <c r="AD21" s="60" t="s">
        <v>37</v>
      </c>
      <c r="AE21" s="58">
        <v>3</v>
      </c>
      <c r="AF21" s="59">
        <v>2</v>
      </c>
      <c r="AG21" s="60" t="s">
        <v>37</v>
      </c>
      <c r="AH21" s="58">
        <v>3</v>
      </c>
      <c r="AI21" s="59">
        <v>2</v>
      </c>
      <c r="AJ21" s="60" t="s">
        <v>37</v>
      </c>
      <c r="AK21" s="195"/>
      <c r="AL21" s="196"/>
      <c r="AM21" s="268"/>
      <c r="AN21" s="195"/>
      <c r="AO21" s="196"/>
      <c r="AP21" s="268"/>
      <c r="AQ21" s="143">
        <f t="shared" si="0"/>
        <v>450</v>
      </c>
      <c r="AR21" s="135">
        <f t="shared" si="1"/>
        <v>20</v>
      </c>
    </row>
    <row r="22" spans="1:44" ht="12" customHeight="1">
      <c r="A22" s="70" t="s">
        <v>50</v>
      </c>
      <c r="B22" s="158" t="s">
        <v>207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2</v>
      </c>
      <c r="I22" s="25" t="s">
        <v>37</v>
      </c>
      <c r="J22" s="24">
        <v>1</v>
      </c>
      <c r="K22" s="26">
        <v>2</v>
      </c>
      <c r="L22" s="25" t="s">
        <v>36</v>
      </c>
      <c r="M22" s="24">
        <v>1</v>
      </c>
      <c r="N22" s="26">
        <v>2</v>
      </c>
      <c r="O22" s="25" t="s">
        <v>37</v>
      </c>
      <c r="P22" s="24">
        <v>1</v>
      </c>
      <c r="Q22" s="26">
        <v>2</v>
      </c>
      <c r="R22" s="25" t="s">
        <v>36</v>
      </c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5"/>
      <c r="AL22" s="196"/>
      <c r="AM22" s="268"/>
      <c r="AN22" s="195"/>
      <c r="AO22" s="196"/>
      <c r="AP22" s="268"/>
      <c r="AQ22" s="143">
        <f t="shared" si="0"/>
        <v>120</v>
      </c>
      <c r="AR22" s="135">
        <f t="shared" si="1"/>
        <v>16</v>
      </c>
    </row>
    <row r="23" spans="1:44" ht="12" customHeight="1">
      <c r="A23" s="70" t="s">
        <v>51</v>
      </c>
      <c r="B23" s="158" t="s">
        <v>208</v>
      </c>
      <c r="C23" s="59" t="s">
        <v>188</v>
      </c>
      <c r="D23" s="54" t="s">
        <v>148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0"/>
        <v>60</v>
      </c>
      <c r="AR23" s="135">
        <f t="shared" si="1"/>
        <v>8</v>
      </c>
    </row>
    <row r="24" spans="1:44" ht="12" customHeight="1">
      <c r="A24" s="70" t="s">
        <v>52</v>
      </c>
      <c r="B24" s="158" t="s">
        <v>209</v>
      </c>
      <c r="C24" s="59" t="s">
        <v>248</v>
      </c>
      <c r="D24" s="54" t="s">
        <v>148</v>
      </c>
      <c r="E24" s="54" t="s">
        <v>37</v>
      </c>
      <c r="F24" s="55">
        <v>60</v>
      </c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58"/>
      <c r="AF24" s="59"/>
      <c r="AG24" s="60"/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60</v>
      </c>
      <c r="AR24" s="135">
        <f t="shared" si="1"/>
        <v>8</v>
      </c>
    </row>
    <row r="25" spans="1:44" ht="12" customHeight="1">
      <c r="A25" s="70" t="s">
        <v>53</v>
      </c>
      <c r="B25" s="158" t="s">
        <v>210</v>
      </c>
      <c r="C25" s="59" t="s">
        <v>249</v>
      </c>
      <c r="D25" s="54" t="s">
        <v>148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1</v>
      </c>
      <c r="AF25" s="59">
        <v>3</v>
      </c>
      <c r="AG25" s="60" t="s">
        <v>37</v>
      </c>
      <c r="AH25" s="58">
        <v>1</v>
      </c>
      <c r="AI25" s="59">
        <v>3</v>
      </c>
      <c r="AJ25" s="60" t="s">
        <v>37</v>
      </c>
      <c r="AK25" s="195"/>
      <c r="AL25" s="196"/>
      <c r="AM25" s="268"/>
      <c r="AN25" s="195"/>
      <c r="AO25" s="196"/>
      <c r="AP25" s="268"/>
      <c r="AQ25" s="143">
        <f t="shared" si="0"/>
        <v>30</v>
      </c>
      <c r="AR25" s="135">
        <f t="shared" si="1"/>
        <v>6</v>
      </c>
    </row>
    <row r="26" spans="1:44" ht="22.5" customHeight="1">
      <c r="A26" s="70" t="s">
        <v>54</v>
      </c>
      <c r="B26" s="158" t="s">
        <v>211</v>
      </c>
      <c r="C26" s="59"/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>
        <v>2</v>
      </c>
      <c r="N26" s="59">
        <v>3</v>
      </c>
      <c r="O26" s="60" t="s">
        <v>36</v>
      </c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0"/>
        <v>30</v>
      </c>
      <c r="AR26" s="135">
        <f t="shared" si="1"/>
        <v>3</v>
      </c>
    </row>
    <row r="27" spans="1:44" ht="12" customHeight="1">
      <c r="A27" s="70" t="s">
        <v>55</v>
      </c>
      <c r="B27" s="158" t="s">
        <v>212</v>
      </c>
      <c r="C27" s="59" t="s">
        <v>188</v>
      </c>
      <c r="D27" s="54" t="s">
        <v>148</v>
      </c>
      <c r="E27" s="54" t="s">
        <v>37</v>
      </c>
      <c r="F27" s="55">
        <v>45</v>
      </c>
      <c r="G27" s="58"/>
      <c r="H27" s="59"/>
      <c r="I27" s="60"/>
      <c r="J27" s="58"/>
      <c r="K27" s="59"/>
      <c r="L27" s="60"/>
      <c r="M27" s="58"/>
      <c r="N27" s="59"/>
      <c r="O27" s="60"/>
      <c r="P27" s="58"/>
      <c r="Q27" s="59"/>
      <c r="R27" s="60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9">
        <v>2</v>
      </c>
      <c r="AD27" s="60" t="s">
        <v>37</v>
      </c>
      <c r="AE27" s="58"/>
      <c r="AF27" s="59"/>
      <c r="AG27" s="60"/>
      <c r="AH27" s="58"/>
      <c r="AI27" s="59"/>
      <c r="AJ27" s="60"/>
      <c r="AK27" s="195"/>
      <c r="AL27" s="196"/>
      <c r="AM27" s="268"/>
      <c r="AN27" s="195"/>
      <c r="AO27" s="196"/>
      <c r="AP27" s="268"/>
      <c r="AQ27" s="143">
        <f t="shared" si="0"/>
        <v>30</v>
      </c>
      <c r="AR27" s="135">
        <f t="shared" si="1"/>
        <v>4</v>
      </c>
    </row>
    <row r="28" spans="1:44" ht="12" customHeight="1" thickBot="1">
      <c r="A28" s="70" t="s">
        <v>103</v>
      </c>
      <c r="B28" s="158" t="s">
        <v>213</v>
      </c>
      <c r="C28" s="59" t="s">
        <v>188</v>
      </c>
      <c r="D28" s="54" t="s">
        <v>148</v>
      </c>
      <c r="E28" s="54" t="s">
        <v>149</v>
      </c>
      <c r="F28" s="55">
        <v>45</v>
      </c>
      <c r="G28" s="58">
        <v>1</v>
      </c>
      <c r="H28" s="59">
        <v>1</v>
      </c>
      <c r="I28" s="60" t="s">
        <v>37</v>
      </c>
      <c r="J28" s="58">
        <v>1</v>
      </c>
      <c r="K28" s="59">
        <v>1</v>
      </c>
      <c r="L28" s="60" t="s">
        <v>37</v>
      </c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/>
      <c r="AI28" s="59"/>
      <c r="AJ28" s="60"/>
      <c r="AK28" s="195"/>
      <c r="AL28" s="196"/>
      <c r="AM28" s="268"/>
      <c r="AN28" s="195"/>
      <c r="AO28" s="196"/>
      <c r="AP28" s="268"/>
      <c r="AQ28" s="143">
        <f t="shared" si="0"/>
        <v>30</v>
      </c>
      <c r="AR28" s="135">
        <f t="shared" si="1"/>
        <v>2</v>
      </c>
    </row>
    <row r="29" spans="1:44" ht="12" customHeight="1" thickBot="1" thickTop="1">
      <c r="A29" s="367" t="s">
        <v>92</v>
      </c>
      <c r="B29" s="368"/>
      <c r="C29" s="368"/>
      <c r="D29" s="368"/>
      <c r="E29" s="368"/>
      <c r="F29" s="368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70"/>
      <c r="AR29" s="371"/>
    </row>
    <row r="30" spans="1:44" ht="12" customHeight="1">
      <c r="A30" s="120" t="s">
        <v>93</v>
      </c>
      <c r="B30" s="156" t="s">
        <v>214</v>
      </c>
      <c r="C30" s="121" t="s">
        <v>188</v>
      </c>
      <c r="D30" s="122" t="s">
        <v>148</v>
      </c>
      <c r="E30" s="122" t="s">
        <v>150</v>
      </c>
      <c r="F30" s="123">
        <v>45</v>
      </c>
      <c r="G30" s="124">
        <v>1</v>
      </c>
      <c r="H30" s="121">
        <v>1</v>
      </c>
      <c r="I30" s="125" t="s">
        <v>37</v>
      </c>
      <c r="J30" s="124">
        <v>1</v>
      </c>
      <c r="K30" s="121">
        <v>1</v>
      </c>
      <c r="L30" s="125" t="s">
        <v>37</v>
      </c>
      <c r="M30" s="124"/>
      <c r="N30" s="121"/>
      <c r="O30" s="125"/>
      <c r="P30" s="124"/>
      <c r="Q30" s="121"/>
      <c r="R30" s="125"/>
      <c r="S30" s="124"/>
      <c r="T30" s="121"/>
      <c r="U30" s="125"/>
      <c r="V30" s="124"/>
      <c r="W30" s="121"/>
      <c r="X30" s="125"/>
      <c r="Y30" s="124"/>
      <c r="Z30" s="121"/>
      <c r="AA30" s="125"/>
      <c r="AB30" s="124"/>
      <c r="AC30" s="121"/>
      <c r="AD30" s="125"/>
      <c r="AE30" s="124"/>
      <c r="AF30" s="121"/>
      <c r="AG30" s="125"/>
      <c r="AH30" s="124"/>
      <c r="AI30" s="121"/>
      <c r="AJ30" s="125"/>
      <c r="AK30" s="188"/>
      <c r="AL30" s="189"/>
      <c r="AM30" s="265"/>
      <c r="AN30" s="188"/>
      <c r="AO30" s="189"/>
      <c r="AP30" s="265"/>
      <c r="AQ30" s="141">
        <f>SUM(G30,J30,M30,P30,S30,V30,Y30,AB30,AE30,AH30,AK30,AN30)*15</f>
        <v>30</v>
      </c>
      <c r="AR30" s="133">
        <f>SUM(H30,K30,N30,Q30,T30,W30,Z30,AC30,AF30,AI30,AL30,AO30)</f>
        <v>2</v>
      </c>
    </row>
    <row r="31" spans="1:44" ht="12" customHeight="1" thickBot="1">
      <c r="A31" s="70" t="s">
        <v>94</v>
      </c>
      <c r="B31" s="158" t="s">
        <v>215</v>
      </c>
      <c r="C31" s="59" t="s">
        <v>188</v>
      </c>
      <c r="D31" s="54" t="s">
        <v>148</v>
      </c>
      <c r="E31" s="54" t="s">
        <v>150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>SUM(G31,J31,M31,P31,S31,V31,Y31,AB31,AE31,AH31,AK31,AN31)*15</f>
        <v>30</v>
      </c>
      <c r="AR31" s="135">
        <f>SUM(H31,K31,N31,Q31,T31,W31,Z31,AC31,AF31,AI31,AL31,AO31)</f>
        <v>2</v>
      </c>
    </row>
    <row r="32" spans="1:44" ht="12" customHeight="1" thickBot="1" thickTop="1">
      <c r="A32" s="367" t="s">
        <v>35</v>
      </c>
      <c r="B32" s="368"/>
      <c r="C32" s="368"/>
      <c r="D32" s="368"/>
      <c r="E32" s="368"/>
      <c r="F32" s="368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0"/>
      <c r="AR32" s="371"/>
    </row>
    <row r="33" spans="1:44" ht="12" customHeight="1" thickBot="1">
      <c r="A33" s="159" t="s">
        <v>182</v>
      </c>
      <c r="B33" s="160" t="s">
        <v>216</v>
      </c>
      <c r="C33" s="148"/>
      <c r="D33" s="149"/>
      <c r="E33" s="149"/>
      <c r="F33" s="150"/>
      <c r="G33" s="161"/>
      <c r="H33" s="148">
        <v>3</v>
      </c>
      <c r="I33" s="162"/>
      <c r="J33" s="161"/>
      <c r="K33" s="148">
        <v>3</v>
      </c>
      <c r="L33" s="162"/>
      <c r="M33" s="161"/>
      <c r="N33" s="148"/>
      <c r="O33" s="162"/>
      <c r="P33" s="161"/>
      <c r="Q33" s="148">
        <v>3</v>
      </c>
      <c r="R33" s="162"/>
      <c r="S33" s="161"/>
      <c r="T33" s="148"/>
      <c r="U33" s="162"/>
      <c r="V33" s="161"/>
      <c r="W33" s="148"/>
      <c r="X33" s="162"/>
      <c r="Y33" s="161"/>
      <c r="Z33" s="148">
        <v>2</v>
      </c>
      <c r="AA33" s="162"/>
      <c r="AB33" s="161"/>
      <c r="AC33" s="148"/>
      <c r="AD33" s="162"/>
      <c r="AE33" s="161"/>
      <c r="AF33" s="148">
        <v>3</v>
      </c>
      <c r="AG33" s="162"/>
      <c r="AH33" s="161"/>
      <c r="AI33" s="148">
        <v>3</v>
      </c>
      <c r="AJ33" s="162"/>
      <c r="AK33" s="220"/>
      <c r="AL33" s="221"/>
      <c r="AM33" s="270"/>
      <c r="AN33" s="220"/>
      <c r="AO33" s="221"/>
      <c r="AP33" s="270"/>
      <c r="AQ33" s="163"/>
      <c r="AR33" s="152">
        <f>SUM(H33,K33,N33,Q33,T33,W33,Z33,AC33,AF33,AI33,AL33,AO33)</f>
        <v>17</v>
      </c>
    </row>
    <row r="34" spans="1:44" ht="12" customHeight="1" thickBot="1" thickTop="1">
      <c r="A34" s="86" t="s">
        <v>22</v>
      </c>
      <c r="B34" s="87" t="s">
        <v>217</v>
      </c>
      <c r="C34" s="88"/>
      <c r="D34" s="89"/>
      <c r="E34" s="90" t="s">
        <v>151</v>
      </c>
      <c r="F34" s="91"/>
      <c r="G34" s="92"/>
      <c r="H34" s="93"/>
      <c r="I34" s="94"/>
      <c r="J34" s="92"/>
      <c r="K34" s="93"/>
      <c r="L34" s="94"/>
      <c r="M34" s="92"/>
      <c r="N34" s="93"/>
      <c r="O34" s="94"/>
      <c r="P34" s="92"/>
      <c r="Q34" s="93"/>
      <c r="R34" s="94"/>
      <c r="S34" s="92"/>
      <c r="T34" s="93"/>
      <c r="U34" s="94"/>
      <c r="V34" s="92"/>
      <c r="W34" s="93"/>
      <c r="X34" s="94"/>
      <c r="Y34" s="92"/>
      <c r="Z34" s="93"/>
      <c r="AA34" s="94"/>
      <c r="AB34" s="92"/>
      <c r="AC34" s="93"/>
      <c r="AD34" s="94"/>
      <c r="AE34" s="92"/>
      <c r="AF34" s="93"/>
      <c r="AG34" s="94"/>
      <c r="AH34" s="92"/>
      <c r="AI34" s="93"/>
      <c r="AJ34" s="94"/>
      <c r="AK34" s="271">
        <v>0</v>
      </c>
      <c r="AL34" s="272">
        <v>4</v>
      </c>
      <c r="AM34" s="273" t="s">
        <v>37</v>
      </c>
      <c r="AN34" s="271">
        <v>0</v>
      </c>
      <c r="AO34" s="272">
        <v>4</v>
      </c>
      <c r="AP34" s="273" t="s">
        <v>37</v>
      </c>
      <c r="AQ34" s="164">
        <f>SUM(G34,J34,M34,P34,S34,V34,Y34,AB34,AE34,AH34,AK34,AN34)*15</f>
        <v>0</v>
      </c>
      <c r="AR34" s="165">
        <f>SUM(H34,K34,N34,Q34,T34,W34,Z34,AC34,AF34,AI34,AL34,AO34)</f>
        <v>8</v>
      </c>
    </row>
    <row r="35" spans="1:44" ht="12" customHeight="1" thickBot="1" thickTop="1">
      <c r="A35" s="407" t="s">
        <v>21</v>
      </c>
      <c r="B35" s="408"/>
      <c r="C35" s="408"/>
      <c r="D35" s="408"/>
      <c r="E35" s="408"/>
      <c r="F35" s="409"/>
      <c r="G35" s="166">
        <f>SUM(G8:G28,G30,G33,G34)</f>
        <v>16.5</v>
      </c>
      <c r="H35" s="167">
        <f>SUM(H8:H28,H30,H33,H34)</f>
        <v>30</v>
      </c>
      <c r="I35" s="168"/>
      <c r="J35" s="166">
        <f>SUM(J8:J28,J30,J33,J34)</f>
        <v>15.5</v>
      </c>
      <c r="K35" s="167">
        <f>SUM(K8:K28,K30,K33,K34)</f>
        <v>28</v>
      </c>
      <c r="L35" s="168"/>
      <c r="M35" s="166">
        <f>SUM(M8:M28,M30,M33,M34)</f>
        <v>15.5</v>
      </c>
      <c r="N35" s="167">
        <f>SUM(N8:N28,N30,N33,N34)</f>
        <v>26</v>
      </c>
      <c r="O35" s="168"/>
      <c r="P35" s="166">
        <f>SUM(P8:P28,P30,P33,P34)</f>
        <v>13.5</v>
      </c>
      <c r="Q35" s="167">
        <f>SUM(Q8:Q28,Q30,Q33,Q34)</f>
        <v>26</v>
      </c>
      <c r="R35" s="168"/>
      <c r="S35" s="166">
        <f>SUM(S8:S28,S30,S33,S34)</f>
        <v>12.5</v>
      </c>
      <c r="T35" s="167">
        <f>SUM(T8:T28,T30,T33,T34)</f>
        <v>20</v>
      </c>
      <c r="U35" s="168"/>
      <c r="V35" s="166">
        <f>SUM(V8:V28,V30,V33,V34)</f>
        <v>12.5</v>
      </c>
      <c r="W35" s="167">
        <f>SUM(W8:W28,W30,W33,W34)</f>
        <v>20</v>
      </c>
      <c r="X35" s="168"/>
      <c r="Y35" s="166">
        <f>SUM(Y8:Y28,Y30,Y33,Y34)</f>
        <v>13.5</v>
      </c>
      <c r="Z35" s="167">
        <f>SUM(Z8:Z28,Z30,Z33,Z34)</f>
        <v>26</v>
      </c>
      <c r="AA35" s="168"/>
      <c r="AB35" s="166">
        <f>SUM(AB8:AB28,AB30,AB33,AB34)</f>
        <v>14.5</v>
      </c>
      <c r="AC35" s="167">
        <f>SUM(AC8:AC28,AC30,AC33,AC34)</f>
        <v>26</v>
      </c>
      <c r="AD35" s="168"/>
      <c r="AE35" s="166">
        <f>SUM(AE8:AE28,AE30,AE33,AE34)</f>
        <v>10.5</v>
      </c>
      <c r="AF35" s="167">
        <f>SUM(AF8:AF28,AF30,AF33,AF34)</f>
        <v>23</v>
      </c>
      <c r="AG35" s="168"/>
      <c r="AH35" s="166">
        <f>SUM(AH8:AH28,AH30,AH33,AH34)</f>
        <v>10.5</v>
      </c>
      <c r="AI35" s="167">
        <f>SUM(AI8:AI28,AI30,AI33,AI34)</f>
        <v>27</v>
      </c>
      <c r="AJ35" s="168"/>
      <c r="AK35" s="278">
        <f>SUM(AK8:AK28,AK30,AK33,AK34)</f>
        <v>0</v>
      </c>
      <c r="AL35" s="279">
        <f>SUM(AL8:AL28,AL30,AL33,AL34)</f>
        <v>4</v>
      </c>
      <c r="AM35" s="280"/>
      <c r="AN35" s="281">
        <f>SUM(AN8:AN28,AN30,AN33,AN34)</f>
        <v>0</v>
      </c>
      <c r="AO35" s="279">
        <f>SUM(AO8:AO28,AO30,AO33,AO34)</f>
        <v>4</v>
      </c>
      <c r="AP35" s="280"/>
      <c r="AQ35" s="247">
        <f>SUM(AQ8:AQ28,AQ30,AQ33,AQ34)</f>
        <v>2025</v>
      </c>
      <c r="AR35" s="144">
        <f>SUM(AR8:AR28,AR30,AR33,AR34)</f>
        <v>260</v>
      </c>
    </row>
    <row r="36" spans="1:44" ht="12" customHeight="1" thickBot="1" thickTop="1">
      <c r="A36" s="344" t="s">
        <v>26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6"/>
    </row>
    <row r="37" spans="1:44" ht="12" customHeight="1" thickBot="1">
      <c r="A37" s="347" t="s">
        <v>141</v>
      </c>
      <c r="B37" s="348" t="s">
        <v>142</v>
      </c>
      <c r="C37" s="350" t="s">
        <v>143</v>
      </c>
      <c r="D37" s="352" t="s">
        <v>409</v>
      </c>
      <c r="E37" s="352" t="s">
        <v>42</v>
      </c>
      <c r="F37" s="354" t="s">
        <v>144</v>
      </c>
      <c r="G37" s="356" t="s">
        <v>0</v>
      </c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8"/>
      <c r="AQ37" s="356"/>
      <c r="AR37" s="359"/>
    </row>
    <row r="38" spans="1:48" ht="12" customHeight="1">
      <c r="A38" s="347"/>
      <c r="B38" s="349"/>
      <c r="C38" s="351"/>
      <c r="D38" s="353"/>
      <c r="E38" s="353"/>
      <c r="F38" s="355"/>
      <c r="G38" s="360" t="s">
        <v>2</v>
      </c>
      <c r="H38" s="361"/>
      <c r="I38" s="362"/>
      <c r="J38" s="360" t="s">
        <v>3</v>
      </c>
      <c r="K38" s="361"/>
      <c r="L38" s="362"/>
      <c r="M38" s="360" t="s">
        <v>4</v>
      </c>
      <c r="N38" s="361"/>
      <c r="O38" s="362"/>
      <c r="P38" s="360" t="s">
        <v>5</v>
      </c>
      <c r="Q38" s="361"/>
      <c r="R38" s="362"/>
      <c r="S38" s="360" t="s">
        <v>6</v>
      </c>
      <c r="T38" s="361"/>
      <c r="U38" s="362"/>
      <c r="V38" s="360" t="s">
        <v>7</v>
      </c>
      <c r="W38" s="361"/>
      <c r="X38" s="362"/>
      <c r="Y38" s="360" t="s">
        <v>8</v>
      </c>
      <c r="Z38" s="361"/>
      <c r="AA38" s="362"/>
      <c r="AB38" s="360" t="s">
        <v>9</v>
      </c>
      <c r="AC38" s="361"/>
      <c r="AD38" s="362"/>
      <c r="AE38" s="360" t="s">
        <v>10</v>
      </c>
      <c r="AF38" s="361"/>
      <c r="AG38" s="362"/>
      <c r="AH38" s="360" t="s">
        <v>11</v>
      </c>
      <c r="AI38" s="361"/>
      <c r="AJ38" s="362"/>
      <c r="AK38" s="360" t="s">
        <v>44</v>
      </c>
      <c r="AL38" s="361"/>
      <c r="AM38" s="362"/>
      <c r="AN38" s="360" t="s">
        <v>45</v>
      </c>
      <c r="AO38" s="361"/>
      <c r="AP38" s="362"/>
      <c r="AQ38" s="363" t="s">
        <v>145</v>
      </c>
      <c r="AR38" s="365" t="s">
        <v>146</v>
      </c>
      <c r="AT38" s="153"/>
      <c r="AU38" s="153"/>
      <c r="AV38" s="153"/>
    </row>
    <row r="39" spans="1:48" ht="12" customHeight="1" thickBot="1">
      <c r="A39" s="347"/>
      <c r="B39" s="349"/>
      <c r="C39" s="351"/>
      <c r="D39" s="353"/>
      <c r="E39" s="353"/>
      <c r="F39" s="355"/>
      <c r="G39" s="151" t="s">
        <v>1</v>
      </c>
      <c r="H39" s="129" t="s">
        <v>12</v>
      </c>
      <c r="I39" s="154" t="s">
        <v>25</v>
      </c>
      <c r="J39" s="151" t="s">
        <v>1</v>
      </c>
      <c r="K39" s="129" t="s">
        <v>12</v>
      </c>
      <c r="L39" s="154" t="s">
        <v>25</v>
      </c>
      <c r="M39" s="151" t="s">
        <v>1</v>
      </c>
      <c r="N39" s="129" t="s">
        <v>12</v>
      </c>
      <c r="O39" s="154" t="s">
        <v>25</v>
      </c>
      <c r="P39" s="151" t="s">
        <v>1</v>
      </c>
      <c r="Q39" s="129" t="s">
        <v>12</v>
      </c>
      <c r="R39" s="154" t="s">
        <v>25</v>
      </c>
      <c r="S39" s="151" t="s">
        <v>1</v>
      </c>
      <c r="T39" s="129" t="s">
        <v>12</v>
      </c>
      <c r="U39" s="154" t="s">
        <v>25</v>
      </c>
      <c r="V39" s="151" t="s">
        <v>1</v>
      </c>
      <c r="W39" s="129" t="s">
        <v>12</v>
      </c>
      <c r="X39" s="154" t="s">
        <v>25</v>
      </c>
      <c r="Y39" s="151" t="s">
        <v>1</v>
      </c>
      <c r="Z39" s="129" t="s">
        <v>12</v>
      </c>
      <c r="AA39" s="154" t="s">
        <v>25</v>
      </c>
      <c r="AB39" s="151" t="s">
        <v>1</v>
      </c>
      <c r="AC39" s="129" t="s">
        <v>12</v>
      </c>
      <c r="AD39" s="154" t="s">
        <v>25</v>
      </c>
      <c r="AE39" s="151" t="s">
        <v>1</v>
      </c>
      <c r="AF39" s="129" t="s">
        <v>12</v>
      </c>
      <c r="AG39" s="154" t="s">
        <v>25</v>
      </c>
      <c r="AH39" s="151" t="s">
        <v>1</v>
      </c>
      <c r="AI39" s="129" t="s">
        <v>12</v>
      </c>
      <c r="AJ39" s="154" t="s">
        <v>25</v>
      </c>
      <c r="AK39" s="151" t="s">
        <v>1</v>
      </c>
      <c r="AL39" s="129" t="s">
        <v>12</v>
      </c>
      <c r="AM39" s="154" t="s">
        <v>25</v>
      </c>
      <c r="AN39" s="151" t="s">
        <v>1</v>
      </c>
      <c r="AO39" s="129" t="s">
        <v>12</v>
      </c>
      <c r="AP39" s="154" t="s">
        <v>25</v>
      </c>
      <c r="AQ39" s="364"/>
      <c r="AR39" s="366"/>
      <c r="AT39" s="155"/>
      <c r="AU39" s="155"/>
      <c r="AV39" s="155"/>
    </row>
    <row r="40" spans="1:44" ht="12" customHeight="1" thickBot="1" thickTop="1">
      <c r="A40" s="367" t="s">
        <v>91</v>
      </c>
      <c r="B40" s="368"/>
      <c r="C40" s="368"/>
      <c r="D40" s="368"/>
      <c r="E40" s="368"/>
      <c r="F40" s="368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70"/>
      <c r="AR40" s="371"/>
    </row>
    <row r="41" spans="1:44" ht="12" customHeight="1">
      <c r="A41" s="120" t="s">
        <v>14</v>
      </c>
      <c r="B41" s="156" t="s">
        <v>218</v>
      </c>
      <c r="C41" s="121" t="s">
        <v>231</v>
      </c>
      <c r="D41" s="122" t="s">
        <v>148</v>
      </c>
      <c r="E41" s="122" t="s">
        <v>149</v>
      </c>
      <c r="F41" s="123">
        <v>45</v>
      </c>
      <c r="G41" s="124"/>
      <c r="H41" s="121"/>
      <c r="I41" s="125"/>
      <c r="J41" s="124"/>
      <c r="K41" s="121"/>
      <c r="L41" s="125"/>
      <c r="M41" s="124">
        <v>3</v>
      </c>
      <c r="N41" s="121">
        <v>4</v>
      </c>
      <c r="O41" s="125" t="s">
        <v>36</v>
      </c>
      <c r="P41" s="124"/>
      <c r="Q41" s="121"/>
      <c r="R41" s="125"/>
      <c r="S41" s="124"/>
      <c r="T41" s="121"/>
      <c r="U41" s="125"/>
      <c r="V41" s="124"/>
      <c r="W41" s="121"/>
      <c r="X41" s="125"/>
      <c r="Y41" s="124"/>
      <c r="Z41" s="121"/>
      <c r="AA41" s="125"/>
      <c r="AB41" s="124"/>
      <c r="AC41" s="121"/>
      <c r="AD41" s="125"/>
      <c r="AE41" s="124"/>
      <c r="AF41" s="121"/>
      <c r="AG41" s="125"/>
      <c r="AH41" s="124"/>
      <c r="AI41" s="121"/>
      <c r="AJ41" s="125"/>
      <c r="AK41" s="188"/>
      <c r="AL41" s="189"/>
      <c r="AM41" s="265"/>
      <c r="AN41" s="188"/>
      <c r="AO41" s="189"/>
      <c r="AP41" s="265"/>
      <c r="AQ41" s="141">
        <f>SUM(G41,J41,M41,P41,S41,V41,Y41,AB41,AE41,AH41,AK41,AN41)*15</f>
        <v>45</v>
      </c>
      <c r="AR41" s="133">
        <f>SUM(H41,K41,N41,Q41,T41,W41,Z41,AC41,AF41,AI41,AL41,AO41)</f>
        <v>4</v>
      </c>
    </row>
    <row r="42" spans="1:44" ht="12" customHeight="1">
      <c r="A42" s="69" t="s">
        <v>15</v>
      </c>
      <c r="B42" s="139" t="s">
        <v>219</v>
      </c>
      <c r="C42" s="26" t="s">
        <v>250</v>
      </c>
      <c r="D42" s="22" t="s">
        <v>148</v>
      </c>
      <c r="E42" s="22" t="s">
        <v>149</v>
      </c>
      <c r="F42" s="23">
        <v>45</v>
      </c>
      <c r="G42" s="24"/>
      <c r="H42" s="26"/>
      <c r="I42" s="25"/>
      <c r="J42" s="24"/>
      <c r="K42" s="26"/>
      <c r="L42" s="25"/>
      <c r="M42" s="24"/>
      <c r="N42" s="26"/>
      <c r="O42" s="25"/>
      <c r="P42" s="58"/>
      <c r="Q42" s="59"/>
      <c r="R42" s="60"/>
      <c r="S42" s="24">
        <v>2</v>
      </c>
      <c r="T42" s="26">
        <v>3</v>
      </c>
      <c r="U42" s="25" t="s">
        <v>37</v>
      </c>
      <c r="V42" s="24">
        <v>2</v>
      </c>
      <c r="W42" s="26">
        <v>3</v>
      </c>
      <c r="X42" s="25" t="s">
        <v>36</v>
      </c>
      <c r="Y42" s="24"/>
      <c r="Z42" s="26"/>
      <c r="AA42" s="25"/>
      <c r="AB42" s="24"/>
      <c r="AC42" s="26"/>
      <c r="AD42" s="25"/>
      <c r="AE42" s="24"/>
      <c r="AF42" s="26"/>
      <c r="AG42" s="25"/>
      <c r="AH42" s="24"/>
      <c r="AI42" s="26"/>
      <c r="AJ42" s="25"/>
      <c r="AK42" s="192"/>
      <c r="AL42" s="193"/>
      <c r="AM42" s="266"/>
      <c r="AN42" s="192"/>
      <c r="AO42" s="193"/>
      <c r="AP42" s="266"/>
      <c r="AQ42" s="118">
        <f aca="true" t="shared" si="2" ref="AQ42:AQ55">SUM(G42,J42,M42,P42,S42,V42,Y42,AB42,AE42,AH42,AK42,AN42)*15</f>
        <v>60</v>
      </c>
      <c r="AR42" s="119">
        <f aca="true" t="shared" si="3" ref="AR42:AR55">SUM(H42,K42,N42,Q42,T42,W42,Z42,AC42,AF42,AI42,AL42,AO42)</f>
        <v>6</v>
      </c>
    </row>
    <row r="43" spans="1:44" ht="12" customHeight="1">
      <c r="A43" s="69" t="s">
        <v>13</v>
      </c>
      <c r="B43" s="139" t="s">
        <v>220</v>
      </c>
      <c r="C43" s="26"/>
      <c r="D43" s="22" t="s">
        <v>148</v>
      </c>
      <c r="E43" s="22" t="s">
        <v>149</v>
      </c>
      <c r="F43" s="23">
        <v>45</v>
      </c>
      <c r="G43" s="24"/>
      <c r="H43" s="26"/>
      <c r="I43" s="25"/>
      <c r="J43" s="24"/>
      <c r="K43" s="26"/>
      <c r="L43" s="25"/>
      <c r="M43" s="24"/>
      <c r="N43" s="26"/>
      <c r="O43" s="25"/>
      <c r="P43" s="24">
        <v>3</v>
      </c>
      <c r="Q43" s="26">
        <v>4</v>
      </c>
      <c r="R43" s="25" t="s">
        <v>36</v>
      </c>
      <c r="S43" s="24"/>
      <c r="T43" s="26"/>
      <c r="U43" s="25"/>
      <c r="V43" s="24"/>
      <c r="W43" s="26"/>
      <c r="X43" s="25"/>
      <c r="Y43" s="24"/>
      <c r="Z43" s="26"/>
      <c r="AA43" s="25"/>
      <c r="AB43" s="24"/>
      <c r="AC43" s="26"/>
      <c r="AD43" s="25"/>
      <c r="AE43" s="24"/>
      <c r="AF43" s="26"/>
      <c r="AG43" s="25"/>
      <c r="AH43" s="24"/>
      <c r="AI43" s="26"/>
      <c r="AJ43" s="25"/>
      <c r="AK43" s="192"/>
      <c r="AL43" s="193"/>
      <c r="AM43" s="266"/>
      <c r="AN43" s="192"/>
      <c r="AO43" s="193"/>
      <c r="AP43" s="266"/>
      <c r="AQ43" s="118">
        <f t="shared" si="2"/>
        <v>45</v>
      </c>
      <c r="AR43" s="119">
        <f t="shared" si="3"/>
        <v>4</v>
      </c>
    </row>
    <row r="44" spans="1:44" ht="12" customHeight="1">
      <c r="A44" s="69" t="s">
        <v>16</v>
      </c>
      <c r="B44" s="139" t="s">
        <v>221</v>
      </c>
      <c r="C44" s="26" t="s">
        <v>251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24"/>
      <c r="Q44" s="26"/>
      <c r="R44" s="25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2"/>
      <c r="AL44" s="193"/>
      <c r="AM44" s="266"/>
      <c r="AN44" s="192"/>
      <c r="AO44" s="193"/>
      <c r="AP44" s="266"/>
      <c r="AQ44" s="118">
        <f t="shared" si="2"/>
        <v>60</v>
      </c>
      <c r="AR44" s="119">
        <f t="shared" si="3"/>
        <v>6</v>
      </c>
    </row>
    <row r="45" spans="1:44" ht="12" customHeight="1">
      <c r="A45" s="69" t="s">
        <v>18</v>
      </c>
      <c r="B45" s="139" t="s">
        <v>222</v>
      </c>
      <c r="C45" s="26"/>
      <c r="D45" s="22" t="s">
        <v>148</v>
      </c>
      <c r="E45" s="22" t="s">
        <v>149</v>
      </c>
      <c r="F45" s="23">
        <v>45</v>
      </c>
      <c r="G45" s="24">
        <v>1</v>
      </c>
      <c r="H45" s="26">
        <v>0</v>
      </c>
      <c r="I45" s="25" t="s">
        <v>43</v>
      </c>
      <c r="J45" s="24"/>
      <c r="K45" s="26"/>
      <c r="L45" s="25"/>
      <c r="M45" s="24"/>
      <c r="N45" s="26"/>
      <c r="O45" s="25"/>
      <c r="P45" s="24"/>
      <c r="Q45" s="26"/>
      <c r="R45" s="25"/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2"/>
      <c r="AL45" s="193"/>
      <c r="AM45" s="266"/>
      <c r="AN45" s="192"/>
      <c r="AO45" s="193"/>
      <c r="AP45" s="266"/>
      <c r="AQ45" s="118">
        <f t="shared" si="2"/>
        <v>15</v>
      </c>
      <c r="AR45" s="119">
        <f t="shared" si="3"/>
        <v>0</v>
      </c>
    </row>
    <row r="46" spans="1:44" ht="22.5" customHeight="1">
      <c r="A46" s="107" t="s">
        <v>56</v>
      </c>
      <c r="B46" s="171" t="s">
        <v>223</v>
      </c>
      <c r="C46" s="172" t="s">
        <v>188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4</v>
      </c>
      <c r="U46" s="25" t="s">
        <v>36</v>
      </c>
      <c r="V46" s="24">
        <v>2</v>
      </c>
      <c r="W46" s="26">
        <v>4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2"/>
        <v>60</v>
      </c>
      <c r="AR46" s="119">
        <f t="shared" si="3"/>
        <v>8</v>
      </c>
    </row>
    <row r="47" spans="1:44" ht="12" customHeight="1">
      <c r="A47" s="107" t="s">
        <v>57</v>
      </c>
      <c r="B47" s="171" t="s">
        <v>224</v>
      </c>
      <c r="C47" s="172" t="s">
        <v>252</v>
      </c>
      <c r="D47" s="22" t="s">
        <v>148</v>
      </c>
      <c r="E47" s="22" t="s">
        <v>149</v>
      </c>
      <c r="F47" s="23">
        <v>45</v>
      </c>
      <c r="G47" s="24"/>
      <c r="H47" s="26"/>
      <c r="I47" s="25"/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>
        <v>2</v>
      </c>
      <c r="Z47" s="26">
        <v>2</v>
      </c>
      <c r="AA47" s="25" t="s">
        <v>36</v>
      </c>
      <c r="AB47" s="24"/>
      <c r="AC47" s="26"/>
      <c r="AD47" s="25"/>
      <c r="AE47" s="24"/>
      <c r="AF47" s="26"/>
      <c r="AG47" s="25"/>
      <c r="AH47" s="24"/>
      <c r="AI47" s="26"/>
      <c r="AJ47" s="25"/>
      <c r="AK47" s="192"/>
      <c r="AL47" s="193"/>
      <c r="AM47" s="266"/>
      <c r="AN47" s="192"/>
      <c r="AO47" s="193"/>
      <c r="AP47" s="266"/>
      <c r="AQ47" s="118">
        <f t="shared" si="2"/>
        <v>30</v>
      </c>
      <c r="AR47" s="119">
        <f t="shared" si="3"/>
        <v>2</v>
      </c>
    </row>
    <row r="48" spans="1:44" ht="12" customHeight="1">
      <c r="A48" s="69" t="s">
        <v>108</v>
      </c>
      <c r="B48" s="139" t="s">
        <v>225</v>
      </c>
      <c r="C48" s="26" t="s">
        <v>224</v>
      </c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/>
      <c r="N48" s="26"/>
      <c r="O48" s="25"/>
      <c r="P48" s="24"/>
      <c r="Q48" s="26"/>
      <c r="R48" s="25"/>
      <c r="S48" s="24"/>
      <c r="T48" s="26"/>
      <c r="U48" s="25"/>
      <c r="V48" s="24"/>
      <c r="W48" s="26"/>
      <c r="X48" s="25"/>
      <c r="Y48" s="24"/>
      <c r="Z48" s="26"/>
      <c r="AA48" s="25"/>
      <c r="AB48" s="24">
        <v>2</v>
      </c>
      <c r="AC48" s="26">
        <v>2</v>
      </c>
      <c r="AD48" s="25" t="s">
        <v>36</v>
      </c>
      <c r="AE48" s="24"/>
      <c r="AF48" s="26"/>
      <c r="AG48" s="25"/>
      <c r="AH48" s="24"/>
      <c r="AI48" s="26"/>
      <c r="AJ48" s="25"/>
      <c r="AK48" s="192"/>
      <c r="AL48" s="193"/>
      <c r="AM48" s="266"/>
      <c r="AN48" s="192"/>
      <c r="AO48" s="193"/>
      <c r="AP48" s="266"/>
      <c r="AQ48" s="118">
        <f t="shared" si="2"/>
        <v>30</v>
      </c>
      <c r="AR48" s="119">
        <f t="shared" si="3"/>
        <v>2</v>
      </c>
    </row>
    <row r="49" spans="1:44" ht="12" customHeight="1">
      <c r="A49" s="69" t="s">
        <v>58</v>
      </c>
      <c r="B49" s="139" t="s">
        <v>226</v>
      </c>
      <c r="C49" s="26" t="s">
        <v>191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/>
      <c r="T49" s="26"/>
      <c r="U49" s="25"/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2">
        <v>2</v>
      </c>
      <c r="AL49" s="193">
        <v>4</v>
      </c>
      <c r="AM49" s="266" t="s">
        <v>37</v>
      </c>
      <c r="AN49" s="192"/>
      <c r="AO49" s="193"/>
      <c r="AP49" s="266"/>
      <c r="AQ49" s="118">
        <f t="shared" si="2"/>
        <v>30</v>
      </c>
      <c r="AR49" s="119">
        <f t="shared" si="3"/>
        <v>4</v>
      </c>
    </row>
    <row r="50" spans="1:44" ht="12" customHeight="1">
      <c r="A50" s="69" t="s">
        <v>59</v>
      </c>
      <c r="B50" s="139" t="s">
        <v>227</v>
      </c>
      <c r="C50" s="26" t="s">
        <v>226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/>
      <c r="W50" s="26"/>
      <c r="X50" s="25"/>
      <c r="Y50" s="24"/>
      <c r="Z50" s="26"/>
      <c r="AA50" s="25"/>
      <c r="AB50" s="24"/>
      <c r="AC50" s="26"/>
      <c r="AD50" s="25"/>
      <c r="AE50" s="24">
        <v>2</v>
      </c>
      <c r="AF50" s="26">
        <v>4</v>
      </c>
      <c r="AG50" s="25" t="s">
        <v>36</v>
      </c>
      <c r="AH50" s="24"/>
      <c r="AI50" s="26"/>
      <c r="AJ50" s="25"/>
      <c r="AK50" s="192"/>
      <c r="AL50" s="193"/>
      <c r="AM50" s="266"/>
      <c r="AN50" s="192"/>
      <c r="AO50" s="193"/>
      <c r="AP50" s="266"/>
      <c r="AQ50" s="118">
        <f t="shared" si="2"/>
        <v>30</v>
      </c>
      <c r="AR50" s="119">
        <f t="shared" si="3"/>
        <v>4</v>
      </c>
    </row>
    <row r="51" spans="1:44" ht="12" customHeight="1">
      <c r="A51" s="69" t="s">
        <v>60</v>
      </c>
      <c r="B51" s="139" t="s">
        <v>228</v>
      </c>
      <c r="C51" s="172" t="s">
        <v>252</v>
      </c>
      <c r="D51" s="22" t="s">
        <v>157</v>
      </c>
      <c r="E51" s="22" t="s">
        <v>37</v>
      </c>
      <c r="F51" s="23" t="s">
        <v>156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>
        <v>2</v>
      </c>
      <c r="Z51" s="26">
        <v>1</v>
      </c>
      <c r="AA51" s="25" t="s">
        <v>37</v>
      </c>
      <c r="AB51" s="24">
        <v>2</v>
      </c>
      <c r="AC51" s="26">
        <v>1</v>
      </c>
      <c r="AD51" s="25" t="s">
        <v>37</v>
      </c>
      <c r="AE51" s="24"/>
      <c r="AF51" s="26"/>
      <c r="AG51" s="25"/>
      <c r="AH51" s="24"/>
      <c r="AI51" s="26"/>
      <c r="AJ51" s="25"/>
      <c r="AK51" s="192"/>
      <c r="AL51" s="193"/>
      <c r="AM51" s="266"/>
      <c r="AN51" s="192"/>
      <c r="AO51" s="193"/>
      <c r="AP51" s="266"/>
      <c r="AQ51" s="118">
        <f t="shared" si="2"/>
        <v>60</v>
      </c>
      <c r="AR51" s="119">
        <f t="shared" si="3"/>
        <v>2</v>
      </c>
    </row>
    <row r="52" spans="1:44" ht="12" customHeight="1">
      <c r="A52" s="69" t="s">
        <v>61</v>
      </c>
      <c r="B52" s="139" t="s">
        <v>229</v>
      </c>
      <c r="C52" s="26" t="s">
        <v>253</v>
      </c>
      <c r="D52" s="22" t="s">
        <v>157</v>
      </c>
      <c r="E52" s="22" t="s">
        <v>37</v>
      </c>
      <c r="F52" s="23" t="s">
        <v>156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>
        <v>2</v>
      </c>
      <c r="AF52" s="26">
        <v>1</v>
      </c>
      <c r="AG52" s="25" t="s">
        <v>37</v>
      </c>
      <c r="AH52" s="24">
        <v>2</v>
      </c>
      <c r="AI52" s="26">
        <v>1</v>
      </c>
      <c r="AJ52" s="25" t="s">
        <v>37</v>
      </c>
      <c r="AK52" s="192"/>
      <c r="AL52" s="193"/>
      <c r="AM52" s="266"/>
      <c r="AN52" s="192"/>
      <c r="AO52" s="193"/>
      <c r="AP52" s="266"/>
      <c r="AQ52" s="118">
        <f>SUM(G52,J52,M52,P52,S52,V52,Y52,AB52,AE52,AH52,AK52,AN52)*15</f>
        <v>60</v>
      </c>
      <c r="AR52" s="119">
        <f>SUM(H52,K52,N52,Q52,T52,W52,Z52,AC52,AF52,AI52,AL52,AO52)</f>
        <v>2</v>
      </c>
    </row>
    <row r="53" spans="1:44" ht="12" customHeight="1">
      <c r="A53" s="69" t="s">
        <v>17</v>
      </c>
      <c r="B53" s="139" t="s">
        <v>230</v>
      </c>
      <c r="C53" s="26"/>
      <c r="D53" s="22" t="s">
        <v>148</v>
      </c>
      <c r="E53" s="22" t="s">
        <v>37</v>
      </c>
      <c r="F53" s="23" t="s">
        <v>156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>
        <v>1</v>
      </c>
      <c r="T53" s="26">
        <v>1</v>
      </c>
      <c r="U53" s="25" t="s">
        <v>37</v>
      </c>
      <c r="V53" s="24"/>
      <c r="W53" s="26"/>
      <c r="X53" s="25"/>
      <c r="Y53" s="24"/>
      <c r="Z53" s="26"/>
      <c r="AA53" s="25"/>
      <c r="AB53" s="24"/>
      <c r="AC53" s="26"/>
      <c r="AD53" s="25"/>
      <c r="AE53" s="24"/>
      <c r="AF53" s="26"/>
      <c r="AG53" s="25"/>
      <c r="AH53" s="24"/>
      <c r="AI53" s="26"/>
      <c r="AJ53" s="25"/>
      <c r="AK53" s="192"/>
      <c r="AL53" s="193"/>
      <c r="AM53" s="266"/>
      <c r="AN53" s="192"/>
      <c r="AO53" s="193"/>
      <c r="AP53" s="266"/>
      <c r="AQ53" s="118">
        <f t="shared" si="2"/>
        <v>15</v>
      </c>
      <c r="AR53" s="119">
        <f t="shared" si="3"/>
        <v>1</v>
      </c>
    </row>
    <row r="54" spans="1:44" ht="12" customHeight="1">
      <c r="A54" s="69" t="s">
        <v>118</v>
      </c>
      <c r="B54" s="139" t="s">
        <v>231</v>
      </c>
      <c r="C54" s="26"/>
      <c r="D54" s="22" t="s">
        <v>148</v>
      </c>
      <c r="E54" s="22" t="s">
        <v>149</v>
      </c>
      <c r="F54" s="23">
        <v>45</v>
      </c>
      <c r="G54" s="24"/>
      <c r="H54" s="26"/>
      <c r="I54" s="25"/>
      <c r="J54" s="24">
        <v>2</v>
      </c>
      <c r="K54" s="26">
        <v>3</v>
      </c>
      <c r="L54" s="25" t="s">
        <v>37</v>
      </c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/>
      <c r="Z54" s="26"/>
      <c r="AA54" s="25"/>
      <c r="AB54" s="24"/>
      <c r="AC54" s="26"/>
      <c r="AD54" s="25"/>
      <c r="AE54" s="24"/>
      <c r="AF54" s="26"/>
      <c r="AG54" s="25"/>
      <c r="AH54" s="24"/>
      <c r="AI54" s="26"/>
      <c r="AJ54" s="25"/>
      <c r="AK54" s="192"/>
      <c r="AL54" s="193"/>
      <c r="AM54" s="266"/>
      <c r="AN54" s="192"/>
      <c r="AO54" s="193"/>
      <c r="AP54" s="266"/>
      <c r="AQ54" s="118">
        <f t="shared" si="2"/>
        <v>30</v>
      </c>
      <c r="AR54" s="119">
        <f t="shared" si="3"/>
        <v>3</v>
      </c>
    </row>
    <row r="55" spans="1:44" ht="12" customHeight="1" thickBot="1">
      <c r="A55" s="70" t="s">
        <v>117</v>
      </c>
      <c r="B55" s="158" t="s">
        <v>232</v>
      </c>
      <c r="C55" s="59" t="s">
        <v>191</v>
      </c>
      <c r="D55" s="54" t="s">
        <v>148</v>
      </c>
      <c r="E55" s="54" t="s">
        <v>149</v>
      </c>
      <c r="F55" s="55">
        <v>45</v>
      </c>
      <c r="G55" s="58"/>
      <c r="H55" s="59"/>
      <c r="I55" s="60"/>
      <c r="J55" s="58"/>
      <c r="K55" s="59"/>
      <c r="L55" s="60"/>
      <c r="M55" s="58"/>
      <c r="N55" s="59"/>
      <c r="O55" s="60"/>
      <c r="P55" s="58"/>
      <c r="Q55" s="59"/>
      <c r="R55" s="60"/>
      <c r="S55" s="58"/>
      <c r="T55" s="59"/>
      <c r="U55" s="60"/>
      <c r="V55" s="58"/>
      <c r="W55" s="59"/>
      <c r="X55" s="60"/>
      <c r="Y55" s="58"/>
      <c r="Z55" s="59"/>
      <c r="AA55" s="60"/>
      <c r="AB55" s="58"/>
      <c r="AC55" s="59"/>
      <c r="AD55" s="60"/>
      <c r="AE55" s="58"/>
      <c r="AF55" s="59"/>
      <c r="AG55" s="60"/>
      <c r="AH55" s="58"/>
      <c r="AI55" s="59"/>
      <c r="AJ55" s="60"/>
      <c r="AK55" s="195">
        <v>2</v>
      </c>
      <c r="AL55" s="196">
        <v>2</v>
      </c>
      <c r="AM55" s="268" t="s">
        <v>37</v>
      </c>
      <c r="AN55" s="195"/>
      <c r="AO55" s="196"/>
      <c r="AP55" s="268"/>
      <c r="AQ55" s="143">
        <f t="shared" si="2"/>
        <v>30</v>
      </c>
      <c r="AR55" s="135">
        <f t="shared" si="3"/>
        <v>2</v>
      </c>
    </row>
    <row r="56" spans="1:44" ht="12" customHeight="1" thickBot="1" thickTop="1">
      <c r="A56" s="367" t="s">
        <v>92</v>
      </c>
      <c r="B56" s="368"/>
      <c r="C56" s="368"/>
      <c r="D56" s="368"/>
      <c r="E56" s="368"/>
      <c r="F56" s="368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70"/>
      <c r="AR56" s="371"/>
    </row>
    <row r="57" spans="1:44" ht="12" customHeight="1">
      <c r="A57" s="120" t="s">
        <v>482</v>
      </c>
      <c r="B57" s="156" t="s">
        <v>484</v>
      </c>
      <c r="C57" s="122"/>
      <c r="D57" s="122" t="s">
        <v>148</v>
      </c>
      <c r="E57" s="122" t="s">
        <v>149</v>
      </c>
      <c r="F57" s="123">
        <v>45</v>
      </c>
      <c r="G57" s="124"/>
      <c r="H57" s="121"/>
      <c r="I57" s="125"/>
      <c r="J57" s="124"/>
      <c r="K57" s="121"/>
      <c r="L57" s="125"/>
      <c r="M57" s="124"/>
      <c r="N57" s="121"/>
      <c r="O57" s="125"/>
      <c r="P57" s="124"/>
      <c r="Q57" s="121"/>
      <c r="R57" s="125"/>
      <c r="S57" s="124"/>
      <c r="T57" s="121"/>
      <c r="U57" s="125"/>
      <c r="V57" s="124"/>
      <c r="W57" s="121"/>
      <c r="X57" s="125"/>
      <c r="Y57" s="124"/>
      <c r="Z57" s="121"/>
      <c r="AA57" s="125"/>
      <c r="AB57" s="124"/>
      <c r="AC57" s="121"/>
      <c r="AD57" s="125"/>
      <c r="AE57" s="124"/>
      <c r="AF57" s="121"/>
      <c r="AG57" s="125"/>
      <c r="AH57" s="124">
        <v>2</v>
      </c>
      <c r="AI57" s="121">
        <v>3</v>
      </c>
      <c r="AJ57" s="125" t="s">
        <v>37</v>
      </c>
      <c r="AK57" s="188"/>
      <c r="AL57" s="189"/>
      <c r="AM57" s="265"/>
      <c r="AN57" s="188"/>
      <c r="AO57" s="189"/>
      <c r="AP57" s="265"/>
      <c r="AQ57" s="141">
        <f>SUM(G57,J57,M57,P57,S57,V57,Y57,AB57,AE57,AH57,AK57,AN57)*15</f>
        <v>30</v>
      </c>
      <c r="AR57" s="133">
        <f>SUM(H57,K57,N57,Q57,T57,W57,Z57,AC57,AF57,AI57,AL57,AO57)</f>
        <v>3</v>
      </c>
    </row>
    <row r="58" spans="1:44" ht="12" customHeight="1">
      <c r="A58" s="69" t="s">
        <v>115</v>
      </c>
      <c r="B58" s="139" t="s">
        <v>233</v>
      </c>
      <c r="C58" s="22"/>
      <c r="D58" s="22" t="s">
        <v>148</v>
      </c>
      <c r="E58" s="22" t="s">
        <v>149</v>
      </c>
      <c r="F58" s="23">
        <v>45</v>
      </c>
      <c r="G58" s="24"/>
      <c r="H58" s="26"/>
      <c r="I58" s="25"/>
      <c r="J58" s="24"/>
      <c r="K58" s="26"/>
      <c r="L58" s="25"/>
      <c r="M58" s="24"/>
      <c r="N58" s="26"/>
      <c r="O58" s="25"/>
      <c r="P58" s="24"/>
      <c r="Q58" s="26"/>
      <c r="R58" s="25"/>
      <c r="S58" s="24"/>
      <c r="T58" s="26"/>
      <c r="U58" s="25"/>
      <c r="V58" s="24"/>
      <c r="W58" s="26"/>
      <c r="X58" s="25"/>
      <c r="Y58" s="24"/>
      <c r="Z58" s="26"/>
      <c r="AA58" s="25"/>
      <c r="AB58" s="24"/>
      <c r="AC58" s="26"/>
      <c r="AD58" s="25"/>
      <c r="AE58" s="24"/>
      <c r="AF58" s="26"/>
      <c r="AG58" s="25"/>
      <c r="AH58" s="24">
        <v>2</v>
      </c>
      <c r="AI58" s="26">
        <v>3</v>
      </c>
      <c r="AJ58" s="25" t="s">
        <v>37</v>
      </c>
      <c r="AK58" s="192"/>
      <c r="AL58" s="193"/>
      <c r="AM58" s="266"/>
      <c r="AN58" s="192"/>
      <c r="AO58" s="193"/>
      <c r="AP58" s="266"/>
      <c r="AQ58" s="118">
        <f>SUM(G58,J58,M58,P58,S58,V58,Y58,AB58,AE58,AH58,AK58,AN58)*15</f>
        <v>30</v>
      </c>
      <c r="AR58" s="119">
        <f>SUM(H58,K58,N58,Q58,T58,W58,Z58,AC58,AF58,AI58,AL58,AO58)</f>
        <v>3</v>
      </c>
    </row>
    <row r="59" spans="1:44" ht="12" customHeight="1">
      <c r="A59" s="69" t="s">
        <v>122</v>
      </c>
      <c r="B59" s="139" t="s">
        <v>234</v>
      </c>
      <c r="C59" s="22"/>
      <c r="D59" s="22" t="s">
        <v>148</v>
      </c>
      <c r="E59" s="22" t="s">
        <v>149</v>
      </c>
      <c r="F59" s="23">
        <v>45</v>
      </c>
      <c r="G59" s="24"/>
      <c r="H59" s="26"/>
      <c r="I59" s="25"/>
      <c r="J59" s="24"/>
      <c r="K59" s="26"/>
      <c r="L59" s="25"/>
      <c r="M59" s="24"/>
      <c r="N59" s="26"/>
      <c r="O59" s="25"/>
      <c r="P59" s="24"/>
      <c r="Q59" s="26"/>
      <c r="R59" s="25"/>
      <c r="S59" s="24"/>
      <c r="T59" s="26"/>
      <c r="U59" s="25"/>
      <c r="V59" s="24"/>
      <c r="W59" s="26"/>
      <c r="X59" s="25"/>
      <c r="Y59" s="24"/>
      <c r="Z59" s="26"/>
      <c r="AA59" s="25"/>
      <c r="AB59" s="24"/>
      <c r="AC59" s="26"/>
      <c r="AD59" s="25"/>
      <c r="AE59" s="24"/>
      <c r="AF59" s="26"/>
      <c r="AG59" s="25"/>
      <c r="AH59" s="24">
        <v>2</v>
      </c>
      <c r="AI59" s="26">
        <v>3</v>
      </c>
      <c r="AJ59" s="25" t="s">
        <v>37</v>
      </c>
      <c r="AK59" s="192"/>
      <c r="AL59" s="193"/>
      <c r="AM59" s="266"/>
      <c r="AN59" s="192"/>
      <c r="AO59" s="193"/>
      <c r="AP59" s="266"/>
      <c r="AQ59" s="118">
        <f>SUM(G59,J59,M59,P59,S59,V59,Y59,AB59,AE59,AH59,AK59,AN59)*15</f>
        <v>30</v>
      </c>
      <c r="AR59" s="119">
        <f>SUM(H59,K59,N59,Q59,T59,W59,Z59,AC59,AF59,AI59,AL59,AO59)</f>
        <v>3</v>
      </c>
    </row>
    <row r="60" spans="1:44" ht="12" customHeight="1" thickBot="1">
      <c r="A60" s="70" t="s">
        <v>116</v>
      </c>
      <c r="B60" s="158" t="s">
        <v>235</v>
      </c>
      <c r="C60" s="54"/>
      <c r="D60" s="54" t="s">
        <v>148</v>
      </c>
      <c r="E60" s="54" t="s">
        <v>149</v>
      </c>
      <c r="F60" s="55">
        <v>45</v>
      </c>
      <c r="G60" s="58"/>
      <c r="H60" s="59"/>
      <c r="I60" s="60"/>
      <c r="J60" s="58"/>
      <c r="K60" s="59"/>
      <c r="L60" s="60"/>
      <c r="M60" s="58"/>
      <c r="N60" s="59"/>
      <c r="O60" s="60"/>
      <c r="P60" s="58"/>
      <c r="Q60" s="59"/>
      <c r="R60" s="60"/>
      <c r="S60" s="58"/>
      <c r="T60" s="59"/>
      <c r="U60" s="60"/>
      <c r="V60" s="58"/>
      <c r="W60" s="59"/>
      <c r="X60" s="60"/>
      <c r="Y60" s="58"/>
      <c r="Z60" s="59"/>
      <c r="AA60" s="60"/>
      <c r="AB60" s="58"/>
      <c r="AC60" s="59"/>
      <c r="AD60" s="60"/>
      <c r="AE60" s="58"/>
      <c r="AF60" s="59"/>
      <c r="AG60" s="60"/>
      <c r="AH60" s="58">
        <v>2</v>
      </c>
      <c r="AI60" s="59">
        <v>3</v>
      </c>
      <c r="AJ60" s="60" t="s">
        <v>37</v>
      </c>
      <c r="AK60" s="195"/>
      <c r="AL60" s="196"/>
      <c r="AM60" s="268"/>
      <c r="AN60" s="195"/>
      <c r="AO60" s="196"/>
      <c r="AP60" s="268"/>
      <c r="AQ60" s="143">
        <f>SUM(G60,J60,M60,P60,S60,V60,Y60,AB60,AE60,AH60,AK60,AN60)*15</f>
        <v>30</v>
      </c>
      <c r="AR60" s="135">
        <f>SUM(H60,K60,N60,Q60,T60,W60,Z60,AC60,AF60,AI60,AL60,AO60)</f>
        <v>3</v>
      </c>
    </row>
    <row r="61" spans="1:44" ht="12" customHeight="1" thickBot="1" thickTop="1">
      <c r="A61" s="367" t="s">
        <v>35</v>
      </c>
      <c r="B61" s="368"/>
      <c r="C61" s="368"/>
      <c r="D61" s="368"/>
      <c r="E61" s="368"/>
      <c r="F61" s="368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70"/>
      <c r="AR61" s="371"/>
    </row>
    <row r="62" spans="1:44" ht="12" customHeight="1" thickBot="1">
      <c r="A62" s="159" t="s">
        <v>182</v>
      </c>
      <c r="B62" s="160" t="s">
        <v>216</v>
      </c>
      <c r="C62" s="148"/>
      <c r="D62" s="149"/>
      <c r="E62" s="149"/>
      <c r="F62" s="150"/>
      <c r="G62" s="161"/>
      <c r="H62" s="148"/>
      <c r="I62" s="162"/>
      <c r="J62" s="161"/>
      <c r="K62" s="148"/>
      <c r="L62" s="162"/>
      <c r="M62" s="161"/>
      <c r="N62" s="148"/>
      <c r="O62" s="162"/>
      <c r="P62" s="161"/>
      <c r="Q62" s="148"/>
      <c r="R62" s="162"/>
      <c r="S62" s="161"/>
      <c r="T62" s="148"/>
      <c r="U62" s="162"/>
      <c r="V62" s="161"/>
      <c r="W62" s="148"/>
      <c r="X62" s="162"/>
      <c r="Y62" s="161"/>
      <c r="Z62" s="148"/>
      <c r="AA62" s="162"/>
      <c r="AB62" s="161"/>
      <c r="AC62" s="148"/>
      <c r="AD62" s="162"/>
      <c r="AE62" s="161"/>
      <c r="AF62" s="148">
        <v>3</v>
      </c>
      <c r="AG62" s="162"/>
      <c r="AH62" s="161"/>
      <c r="AI62" s="148"/>
      <c r="AJ62" s="162"/>
      <c r="AK62" s="220"/>
      <c r="AL62" s="221"/>
      <c r="AM62" s="270"/>
      <c r="AN62" s="220"/>
      <c r="AO62" s="221"/>
      <c r="AP62" s="270"/>
      <c r="AQ62" s="163"/>
      <c r="AR62" s="152">
        <f>SUM(H62,K62,N62,Q62,T62,W62,Z62,AC62,AF62,AI62,AL62,AO62)</f>
        <v>3</v>
      </c>
    </row>
    <row r="63" spans="1:44" ht="12" customHeight="1" thickBot="1" thickTop="1">
      <c r="A63" s="379" t="s">
        <v>19</v>
      </c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1"/>
    </row>
    <row r="64" spans="1:44" ht="22.5" customHeight="1">
      <c r="A64" s="173" t="s">
        <v>62</v>
      </c>
      <c r="B64" s="174" t="s">
        <v>236</v>
      </c>
      <c r="C64" s="126" t="s">
        <v>191</v>
      </c>
      <c r="D64" s="175" t="s">
        <v>147</v>
      </c>
      <c r="E64" s="175" t="s">
        <v>37</v>
      </c>
      <c r="F64" s="176" t="s">
        <v>156</v>
      </c>
      <c r="G64" s="127"/>
      <c r="H64" s="126"/>
      <c r="I64" s="128"/>
      <c r="J64" s="127"/>
      <c r="K64" s="126"/>
      <c r="L64" s="128"/>
      <c r="M64" s="127"/>
      <c r="N64" s="126"/>
      <c r="O64" s="128"/>
      <c r="P64" s="127"/>
      <c r="Q64" s="126"/>
      <c r="R64" s="128"/>
      <c r="S64" s="127"/>
      <c r="T64" s="126"/>
      <c r="U64" s="128"/>
      <c r="V64" s="127"/>
      <c r="W64" s="126"/>
      <c r="X64" s="128"/>
      <c r="Y64" s="127"/>
      <c r="Z64" s="126"/>
      <c r="AA64" s="128"/>
      <c r="AB64" s="127"/>
      <c r="AC64" s="126"/>
      <c r="AD64" s="128"/>
      <c r="AE64" s="127"/>
      <c r="AF64" s="126"/>
      <c r="AG64" s="128"/>
      <c r="AH64" s="127"/>
      <c r="AI64" s="126"/>
      <c r="AJ64" s="128"/>
      <c r="AK64" s="199">
        <v>5</v>
      </c>
      <c r="AL64" s="200">
        <v>4</v>
      </c>
      <c r="AM64" s="267" t="s">
        <v>37</v>
      </c>
      <c r="AN64" s="199"/>
      <c r="AO64" s="200"/>
      <c r="AP64" s="267"/>
      <c r="AQ64" s="142">
        <f>SUM(G64,J64,M64,P64,S64,V64,Y64,AB64,AE64,AH64,AK64,AN64)*15</f>
        <v>75</v>
      </c>
      <c r="AR64" s="134">
        <f>SUM(H64,K64,N64,Q64,T64,W64,Z64,AC64,AF64,AI64,AL64,AO64)</f>
        <v>4</v>
      </c>
    </row>
    <row r="65" spans="1:44" ht="22.5" customHeight="1">
      <c r="A65" s="173" t="s">
        <v>63</v>
      </c>
      <c r="B65" s="174" t="s">
        <v>237</v>
      </c>
      <c r="C65" s="126" t="s">
        <v>191</v>
      </c>
      <c r="D65" s="175" t="s">
        <v>147</v>
      </c>
      <c r="E65" s="175" t="s">
        <v>37</v>
      </c>
      <c r="F65" s="176" t="s">
        <v>156</v>
      </c>
      <c r="G65" s="127"/>
      <c r="H65" s="126"/>
      <c r="I65" s="128"/>
      <c r="J65" s="127"/>
      <c r="K65" s="126"/>
      <c r="L65" s="128"/>
      <c r="M65" s="127"/>
      <c r="N65" s="126"/>
      <c r="O65" s="128"/>
      <c r="P65" s="127"/>
      <c r="Q65" s="126"/>
      <c r="R65" s="128"/>
      <c r="S65" s="127"/>
      <c r="T65" s="126"/>
      <c r="U65" s="128"/>
      <c r="V65" s="127"/>
      <c r="W65" s="126"/>
      <c r="X65" s="128"/>
      <c r="Y65" s="127"/>
      <c r="Z65" s="126"/>
      <c r="AA65" s="128"/>
      <c r="AB65" s="127"/>
      <c r="AC65" s="126"/>
      <c r="AD65" s="128"/>
      <c r="AE65" s="127"/>
      <c r="AF65" s="126"/>
      <c r="AG65" s="128"/>
      <c r="AH65" s="127"/>
      <c r="AI65" s="126"/>
      <c r="AJ65" s="128"/>
      <c r="AK65" s="199"/>
      <c r="AL65" s="200"/>
      <c r="AM65" s="267"/>
      <c r="AN65" s="199">
        <v>5</v>
      </c>
      <c r="AO65" s="200">
        <v>6</v>
      </c>
      <c r="AP65" s="267" t="s">
        <v>37</v>
      </c>
      <c r="AQ65" s="142">
        <f aca="true" t="shared" si="4" ref="AQ65:AQ71">SUM(G65,J65,M65,P65,S65,V65,Y65,AB65,AE65,AH65,AK65,AN65)*15</f>
        <v>75</v>
      </c>
      <c r="AR65" s="134">
        <f aca="true" t="shared" si="5" ref="AR65:AR72">SUM(H65,K65,N65,Q65,T65,W65,Z65,AC65,AF65,AI65,AL65,AO65)</f>
        <v>6</v>
      </c>
    </row>
    <row r="66" spans="1:44" ht="22.5" customHeight="1">
      <c r="A66" s="173" t="s">
        <v>64</v>
      </c>
      <c r="B66" s="174" t="s">
        <v>238</v>
      </c>
      <c r="C66" s="126" t="s">
        <v>191</v>
      </c>
      <c r="D66" s="175" t="s">
        <v>147</v>
      </c>
      <c r="E66" s="175" t="s">
        <v>37</v>
      </c>
      <c r="F66" s="176" t="s">
        <v>156</v>
      </c>
      <c r="G66" s="127"/>
      <c r="H66" s="126"/>
      <c r="I66" s="128"/>
      <c r="J66" s="127"/>
      <c r="K66" s="126"/>
      <c r="L66" s="128"/>
      <c r="M66" s="127"/>
      <c r="N66" s="126"/>
      <c r="O66" s="128"/>
      <c r="P66" s="127"/>
      <c r="Q66" s="126"/>
      <c r="R66" s="128"/>
      <c r="S66" s="127"/>
      <c r="T66" s="126"/>
      <c r="U66" s="128"/>
      <c r="V66" s="127"/>
      <c r="W66" s="126"/>
      <c r="X66" s="128"/>
      <c r="Y66" s="127"/>
      <c r="Z66" s="126"/>
      <c r="AA66" s="128"/>
      <c r="AB66" s="127"/>
      <c r="AC66" s="126"/>
      <c r="AD66" s="128"/>
      <c r="AE66" s="127"/>
      <c r="AF66" s="126"/>
      <c r="AG66" s="128"/>
      <c r="AH66" s="127"/>
      <c r="AI66" s="126"/>
      <c r="AJ66" s="128"/>
      <c r="AK66" s="199">
        <v>5</v>
      </c>
      <c r="AL66" s="200">
        <v>4</v>
      </c>
      <c r="AM66" s="267" t="s">
        <v>37</v>
      </c>
      <c r="AN66" s="199"/>
      <c r="AO66" s="200"/>
      <c r="AP66" s="267"/>
      <c r="AQ66" s="142">
        <f t="shared" si="4"/>
        <v>75</v>
      </c>
      <c r="AR66" s="134">
        <f t="shared" si="5"/>
        <v>4</v>
      </c>
    </row>
    <row r="67" spans="1:44" ht="12" customHeight="1">
      <c r="A67" s="173" t="s">
        <v>65</v>
      </c>
      <c r="B67" s="174" t="s">
        <v>239</v>
      </c>
      <c r="C67" s="126" t="s">
        <v>191</v>
      </c>
      <c r="D67" s="175" t="s">
        <v>147</v>
      </c>
      <c r="E67" s="175" t="s">
        <v>37</v>
      </c>
      <c r="F67" s="176" t="s">
        <v>156</v>
      </c>
      <c r="G67" s="127"/>
      <c r="H67" s="126"/>
      <c r="I67" s="128"/>
      <c r="J67" s="127"/>
      <c r="K67" s="126"/>
      <c r="L67" s="128"/>
      <c r="M67" s="127"/>
      <c r="N67" s="126"/>
      <c r="O67" s="128"/>
      <c r="P67" s="127"/>
      <c r="Q67" s="126"/>
      <c r="R67" s="128"/>
      <c r="S67" s="127"/>
      <c r="T67" s="126"/>
      <c r="U67" s="128"/>
      <c r="V67" s="127"/>
      <c r="W67" s="126"/>
      <c r="X67" s="128"/>
      <c r="Y67" s="127"/>
      <c r="Z67" s="126"/>
      <c r="AA67" s="128"/>
      <c r="AB67" s="127"/>
      <c r="AC67" s="126"/>
      <c r="AD67" s="128"/>
      <c r="AE67" s="127"/>
      <c r="AF67" s="126"/>
      <c r="AG67" s="128"/>
      <c r="AH67" s="127"/>
      <c r="AI67" s="126"/>
      <c r="AJ67" s="128"/>
      <c r="AK67" s="199"/>
      <c r="AL67" s="200"/>
      <c r="AM67" s="267"/>
      <c r="AN67" s="199">
        <v>5</v>
      </c>
      <c r="AO67" s="200">
        <v>6</v>
      </c>
      <c r="AP67" s="267" t="s">
        <v>37</v>
      </c>
      <c r="AQ67" s="142">
        <f>SUM(G67,J67,M67,P67,S67,V67,Y67,AB67,AE67,AH67,AK67,AN67)*15</f>
        <v>75</v>
      </c>
      <c r="AR67" s="134">
        <f>SUM(H67,K67,N67,Q67,T67,W67,Z67,AC67,AF67,AI67,AL67,AO67)</f>
        <v>6</v>
      </c>
    </row>
    <row r="68" spans="1:44" ht="12" customHeight="1">
      <c r="A68" s="69" t="s">
        <v>27</v>
      </c>
      <c r="B68" s="139" t="s">
        <v>240</v>
      </c>
      <c r="C68" s="26" t="s">
        <v>193</v>
      </c>
      <c r="D68" s="22" t="s">
        <v>148</v>
      </c>
      <c r="E68" s="22" t="s">
        <v>37</v>
      </c>
      <c r="F68" s="23" t="s">
        <v>156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>
        <v>1</v>
      </c>
      <c r="AL68" s="193">
        <v>2</v>
      </c>
      <c r="AM68" s="266" t="s">
        <v>37</v>
      </c>
      <c r="AN68" s="192">
        <v>1</v>
      </c>
      <c r="AO68" s="193">
        <v>2</v>
      </c>
      <c r="AP68" s="266" t="s">
        <v>37</v>
      </c>
      <c r="AQ68" s="118">
        <f t="shared" si="4"/>
        <v>30</v>
      </c>
      <c r="AR68" s="119">
        <f t="shared" si="5"/>
        <v>4</v>
      </c>
    </row>
    <row r="69" spans="1:44" ht="12" customHeight="1">
      <c r="A69" s="69" t="s">
        <v>28</v>
      </c>
      <c r="B69" s="139" t="s">
        <v>241</v>
      </c>
      <c r="C69" s="26" t="s">
        <v>193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/>
      <c r="AF69" s="26"/>
      <c r="AG69" s="25"/>
      <c r="AH69" s="24"/>
      <c r="AI69" s="26"/>
      <c r="AJ69" s="25"/>
      <c r="AK69" s="192">
        <v>1</v>
      </c>
      <c r="AL69" s="193">
        <v>4</v>
      </c>
      <c r="AM69" s="266" t="s">
        <v>37</v>
      </c>
      <c r="AN69" s="192">
        <v>1</v>
      </c>
      <c r="AO69" s="193">
        <v>4</v>
      </c>
      <c r="AP69" s="266" t="s">
        <v>37</v>
      </c>
      <c r="AQ69" s="118">
        <f t="shared" si="4"/>
        <v>30</v>
      </c>
      <c r="AR69" s="119">
        <f>SUM(H69,K69,N69,Q69,T69,W69,Z69,AC69,AF69,AI69,AL69,AO69)</f>
        <v>8</v>
      </c>
    </row>
    <row r="70" spans="1:44" ht="12" customHeight="1">
      <c r="A70" s="69" t="s">
        <v>29</v>
      </c>
      <c r="B70" s="139" t="s">
        <v>242</v>
      </c>
      <c r="C70" s="26" t="s">
        <v>193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2">
        <v>1</v>
      </c>
      <c r="AL70" s="193">
        <v>2</v>
      </c>
      <c r="AM70" s="266" t="s">
        <v>37</v>
      </c>
      <c r="AN70" s="192">
        <v>1</v>
      </c>
      <c r="AO70" s="193">
        <v>3</v>
      </c>
      <c r="AP70" s="266" t="s">
        <v>37</v>
      </c>
      <c r="AQ70" s="118">
        <f t="shared" si="4"/>
        <v>30</v>
      </c>
      <c r="AR70" s="119">
        <f t="shared" si="5"/>
        <v>5</v>
      </c>
    </row>
    <row r="71" spans="1:44" ht="12" customHeight="1" thickBot="1">
      <c r="A71" s="75" t="s">
        <v>30</v>
      </c>
      <c r="B71" s="177" t="s">
        <v>243</v>
      </c>
      <c r="C71" s="31" t="s">
        <v>191</v>
      </c>
      <c r="D71" s="28" t="s">
        <v>148</v>
      </c>
      <c r="E71" s="28" t="s">
        <v>149</v>
      </c>
      <c r="F71" s="29">
        <v>45</v>
      </c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0"/>
      <c r="AI71" s="31"/>
      <c r="AJ71" s="32"/>
      <c r="AK71" s="208">
        <v>1</v>
      </c>
      <c r="AL71" s="209">
        <v>3</v>
      </c>
      <c r="AM71" s="269" t="s">
        <v>37</v>
      </c>
      <c r="AN71" s="208"/>
      <c r="AO71" s="209"/>
      <c r="AP71" s="269"/>
      <c r="AQ71" s="143">
        <f t="shared" si="4"/>
        <v>15</v>
      </c>
      <c r="AR71" s="135">
        <f t="shared" si="5"/>
        <v>3</v>
      </c>
    </row>
    <row r="72" spans="1:44" ht="12" customHeight="1" thickBot="1">
      <c r="A72" s="178" t="s">
        <v>20</v>
      </c>
      <c r="B72" s="160" t="s">
        <v>244</v>
      </c>
      <c r="C72" s="148"/>
      <c r="D72" s="149"/>
      <c r="E72" s="149" t="s">
        <v>151</v>
      </c>
      <c r="F72" s="150"/>
      <c r="G72" s="161"/>
      <c r="H72" s="148"/>
      <c r="I72" s="162"/>
      <c r="J72" s="161"/>
      <c r="K72" s="148"/>
      <c r="L72" s="162"/>
      <c r="M72" s="161"/>
      <c r="N72" s="148"/>
      <c r="O72" s="162"/>
      <c r="P72" s="161"/>
      <c r="Q72" s="148"/>
      <c r="R72" s="162"/>
      <c r="S72" s="161"/>
      <c r="T72" s="148"/>
      <c r="U72" s="162"/>
      <c r="V72" s="161"/>
      <c r="W72" s="148"/>
      <c r="X72" s="162"/>
      <c r="Y72" s="161"/>
      <c r="Z72" s="148"/>
      <c r="AA72" s="162"/>
      <c r="AB72" s="161"/>
      <c r="AC72" s="148"/>
      <c r="AD72" s="162"/>
      <c r="AE72" s="161"/>
      <c r="AF72" s="148"/>
      <c r="AG72" s="162"/>
      <c r="AH72" s="161"/>
      <c r="AI72" s="148"/>
      <c r="AJ72" s="162"/>
      <c r="AK72" s="220">
        <v>0</v>
      </c>
      <c r="AL72" s="221">
        <v>2</v>
      </c>
      <c r="AM72" s="270" t="s">
        <v>37</v>
      </c>
      <c r="AN72" s="220">
        <v>0</v>
      </c>
      <c r="AO72" s="221">
        <v>2</v>
      </c>
      <c r="AP72" s="270" t="s">
        <v>37</v>
      </c>
      <c r="AQ72" s="163">
        <f>SUM(G72,J72,M72,P72,S72,V72,Y72,AB72,AE72,AH72,AK72,AN72)*15</f>
        <v>0</v>
      </c>
      <c r="AR72" s="152">
        <f t="shared" si="5"/>
        <v>4</v>
      </c>
    </row>
    <row r="73" spans="1:44" ht="12" customHeight="1" thickBot="1" thickTop="1">
      <c r="A73" s="382" t="s">
        <v>21</v>
      </c>
      <c r="B73" s="383"/>
      <c r="C73" s="383"/>
      <c r="D73" s="383"/>
      <c r="E73" s="383"/>
      <c r="F73" s="384"/>
      <c r="G73" s="179">
        <f>SUM(G41:G55,G57,G62,G64:G72)</f>
        <v>1</v>
      </c>
      <c r="H73" s="180">
        <f aca="true" t="shared" si="6" ref="H73:AO73">SUM(H41:H55,H57,H62,H64:H72)</f>
        <v>0</v>
      </c>
      <c r="I73" s="181"/>
      <c r="J73" s="179">
        <f t="shared" si="6"/>
        <v>2</v>
      </c>
      <c r="K73" s="180">
        <f t="shared" si="6"/>
        <v>3</v>
      </c>
      <c r="L73" s="181"/>
      <c r="M73" s="179">
        <f t="shared" si="6"/>
        <v>3</v>
      </c>
      <c r="N73" s="180">
        <f t="shared" si="6"/>
        <v>4</v>
      </c>
      <c r="O73" s="181"/>
      <c r="P73" s="179">
        <f t="shared" si="6"/>
        <v>3</v>
      </c>
      <c r="Q73" s="180">
        <f t="shared" si="6"/>
        <v>4</v>
      </c>
      <c r="R73" s="181"/>
      <c r="S73" s="179">
        <f t="shared" si="6"/>
        <v>7</v>
      </c>
      <c r="T73" s="180">
        <f t="shared" si="6"/>
        <v>11</v>
      </c>
      <c r="U73" s="181"/>
      <c r="V73" s="179">
        <f t="shared" si="6"/>
        <v>6</v>
      </c>
      <c r="W73" s="180">
        <f t="shared" si="6"/>
        <v>10</v>
      </c>
      <c r="X73" s="181"/>
      <c r="Y73" s="179">
        <f t="shared" si="6"/>
        <v>4</v>
      </c>
      <c r="Z73" s="180">
        <f t="shared" si="6"/>
        <v>3</v>
      </c>
      <c r="AA73" s="181"/>
      <c r="AB73" s="179">
        <f t="shared" si="6"/>
        <v>4</v>
      </c>
      <c r="AC73" s="180">
        <f t="shared" si="6"/>
        <v>3</v>
      </c>
      <c r="AD73" s="181"/>
      <c r="AE73" s="179">
        <f t="shared" si="6"/>
        <v>4</v>
      </c>
      <c r="AF73" s="180">
        <f t="shared" si="6"/>
        <v>8</v>
      </c>
      <c r="AG73" s="181"/>
      <c r="AH73" s="179">
        <f t="shared" si="6"/>
        <v>4</v>
      </c>
      <c r="AI73" s="180">
        <f t="shared" si="6"/>
        <v>4</v>
      </c>
      <c r="AJ73" s="181"/>
      <c r="AK73" s="283">
        <f t="shared" si="6"/>
        <v>18</v>
      </c>
      <c r="AL73" s="284">
        <f t="shared" si="6"/>
        <v>27</v>
      </c>
      <c r="AM73" s="285"/>
      <c r="AN73" s="286">
        <f t="shared" si="6"/>
        <v>13</v>
      </c>
      <c r="AO73" s="284">
        <f t="shared" si="6"/>
        <v>23</v>
      </c>
      <c r="AP73" s="285"/>
      <c r="AQ73" s="182">
        <f>SUM(AQ41:AQ55,AQ57,AQ62,AQ64:AQ72)</f>
        <v>1035</v>
      </c>
      <c r="AR73" s="146">
        <f>SUM(AR41:AR55,AR57,AR62,AR64:AR72)</f>
        <v>100</v>
      </c>
    </row>
    <row r="74" spans="1:44" ht="12" customHeight="1" thickBot="1" thickTop="1">
      <c r="A74" s="385" t="s">
        <v>34</v>
      </c>
      <c r="B74" s="386"/>
      <c r="C74" s="386"/>
      <c r="D74" s="386"/>
      <c r="E74" s="386"/>
      <c r="F74" s="386"/>
      <c r="G74" s="182">
        <f>SUM(G35,G73)</f>
        <v>17.5</v>
      </c>
      <c r="H74" s="180">
        <f>SUM(H35,H73)</f>
        <v>30</v>
      </c>
      <c r="I74" s="181"/>
      <c r="J74" s="179">
        <f>SUM(J35,J73)</f>
        <v>17.5</v>
      </c>
      <c r="K74" s="180">
        <f>SUM(K35,K73)</f>
        <v>31</v>
      </c>
      <c r="L74" s="181"/>
      <c r="M74" s="179">
        <f>SUM(M35,M73)</f>
        <v>18.5</v>
      </c>
      <c r="N74" s="180">
        <f>SUM(N35,N73)</f>
        <v>30</v>
      </c>
      <c r="O74" s="181"/>
      <c r="P74" s="179">
        <f>SUM(P35,P73)</f>
        <v>16.5</v>
      </c>
      <c r="Q74" s="180">
        <f>SUM(Q35,Q73)</f>
        <v>30</v>
      </c>
      <c r="R74" s="181"/>
      <c r="S74" s="179">
        <f>SUM(S35,S73)</f>
        <v>19.5</v>
      </c>
      <c r="T74" s="180">
        <f>SUM(T35,T73)</f>
        <v>31</v>
      </c>
      <c r="U74" s="181"/>
      <c r="V74" s="179">
        <f>SUM(V35,V73)</f>
        <v>18.5</v>
      </c>
      <c r="W74" s="180">
        <f>SUM(W35,W73)</f>
        <v>30</v>
      </c>
      <c r="X74" s="181"/>
      <c r="Y74" s="179">
        <f>SUM(Y35,Y73)</f>
        <v>17.5</v>
      </c>
      <c r="Z74" s="180">
        <f>SUM(Z35,Z73)</f>
        <v>29</v>
      </c>
      <c r="AA74" s="181"/>
      <c r="AB74" s="179">
        <f>SUM(AB35,AB73)</f>
        <v>18.5</v>
      </c>
      <c r="AC74" s="180">
        <f>SUM(AC35,AC73)</f>
        <v>29</v>
      </c>
      <c r="AD74" s="181"/>
      <c r="AE74" s="179">
        <f>SUM(AE35,AE73)</f>
        <v>14.5</v>
      </c>
      <c r="AF74" s="180">
        <f>SUM(AF35,AF73)</f>
        <v>31</v>
      </c>
      <c r="AG74" s="181"/>
      <c r="AH74" s="179">
        <f>SUM(AH35,AH73)</f>
        <v>14.5</v>
      </c>
      <c r="AI74" s="180">
        <f>SUM(AI35,AI73)</f>
        <v>31</v>
      </c>
      <c r="AJ74" s="181"/>
      <c r="AK74" s="283">
        <f>SUM(AK35,AK73)</f>
        <v>18</v>
      </c>
      <c r="AL74" s="284">
        <f>SUM(AL35,AL73)</f>
        <v>31</v>
      </c>
      <c r="AM74" s="285"/>
      <c r="AN74" s="286">
        <f>SUM(AN35,AN73)</f>
        <v>13</v>
      </c>
      <c r="AO74" s="284">
        <f>SUM(AO35,AO73)</f>
        <v>27</v>
      </c>
      <c r="AP74" s="285"/>
      <c r="AQ74" s="248">
        <f>SUM(AQ35,AQ73)</f>
        <v>3060</v>
      </c>
      <c r="AR74" s="146">
        <f>SUM(AR35,AR73)</f>
        <v>360</v>
      </c>
    </row>
    <row r="75" ht="12" thickTop="1"/>
    <row r="76" ht="12">
      <c r="A76" s="185" t="s">
        <v>473</v>
      </c>
    </row>
    <row r="78" spans="1:44" ht="12">
      <c r="A78" s="106" t="s">
        <v>158</v>
      </c>
      <c r="B78" s="106"/>
      <c r="C78" s="104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Q78" s="147"/>
      <c r="AR78" s="147"/>
    </row>
    <row r="79" spans="1:44" ht="12">
      <c r="A79" s="106" t="s">
        <v>185</v>
      </c>
      <c r="B79" s="106"/>
      <c r="C79" s="104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Q79" s="147"/>
      <c r="AR79" s="147"/>
    </row>
    <row r="80" spans="1:44" ht="12">
      <c r="A80" s="106" t="s">
        <v>186</v>
      </c>
      <c r="B80" s="106"/>
      <c r="C80" s="10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Q80" s="147"/>
      <c r="AR80" s="147"/>
    </row>
    <row r="81" spans="1:44" ht="12">
      <c r="A81" s="106" t="s">
        <v>187</v>
      </c>
      <c r="B81" s="106"/>
      <c r="C81" s="10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Q81" s="147"/>
      <c r="AR81" s="147"/>
    </row>
    <row r="82" spans="1:44" ht="12">
      <c r="A82" s="106"/>
      <c r="B82" s="106"/>
      <c r="C82" s="10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Q82" s="147"/>
      <c r="AR82" s="147"/>
    </row>
    <row r="83" spans="1:44" ht="12">
      <c r="A83" s="186" t="s">
        <v>159</v>
      </c>
      <c r="B83" s="106"/>
      <c r="C83" s="10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Q83" s="147"/>
      <c r="AR83" s="147"/>
    </row>
    <row r="84" spans="1:44" ht="12">
      <c r="A84" s="106" t="s">
        <v>160</v>
      </c>
      <c r="B84" s="106"/>
      <c r="C84" s="104"/>
      <c r="D84" s="106" t="s">
        <v>161</v>
      </c>
      <c r="E84" s="106"/>
      <c r="F84" s="106"/>
      <c r="G84" s="106" t="s">
        <v>162</v>
      </c>
      <c r="H84" s="106"/>
      <c r="I84" s="106"/>
      <c r="J84" s="106"/>
      <c r="K84" s="106"/>
      <c r="L84" s="106"/>
      <c r="M84" s="106" t="s">
        <v>163</v>
      </c>
      <c r="N84" s="106"/>
      <c r="O84" s="106"/>
      <c r="P84" s="106"/>
      <c r="Q84" s="106"/>
      <c r="R84" s="104"/>
      <c r="S84" s="106"/>
      <c r="T84" s="10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Q84" s="147"/>
      <c r="AR84" s="147"/>
    </row>
    <row r="85" spans="1:44" ht="12">
      <c r="A85" s="106" t="s">
        <v>164</v>
      </c>
      <c r="B85" s="106"/>
      <c r="C85" s="104"/>
      <c r="D85" s="106" t="s">
        <v>165</v>
      </c>
      <c r="E85" s="106"/>
      <c r="F85" s="106"/>
      <c r="G85" s="106" t="s">
        <v>166</v>
      </c>
      <c r="H85" s="106"/>
      <c r="I85" s="106"/>
      <c r="J85" s="106"/>
      <c r="K85" s="106"/>
      <c r="L85" s="106"/>
      <c r="M85" s="106" t="s">
        <v>167</v>
      </c>
      <c r="N85" s="106"/>
      <c r="O85" s="106"/>
      <c r="P85" s="106"/>
      <c r="Q85" s="106"/>
      <c r="R85" s="104"/>
      <c r="S85" s="106"/>
      <c r="T85" s="10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Q85" s="147"/>
      <c r="AR85" s="147"/>
    </row>
    <row r="86" spans="1:44" ht="12">
      <c r="A86" s="106" t="s">
        <v>168</v>
      </c>
      <c r="B86" s="106"/>
      <c r="C86" s="104"/>
      <c r="D86" s="106" t="s">
        <v>169</v>
      </c>
      <c r="E86" s="106"/>
      <c r="F86" s="106"/>
      <c r="G86" s="106" t="s">
        <v>170</v>
      </c>
      <c r="H86" s="106"/>
      <c r="I86" s="106"/>
      <c r="J86" s="106"/>
      <c r="K86" s="106"/>
      <c r="L86" s="106"/>
      <c r="M86" s="106" t="s">
        <v>171</v>
      </c>
      <c r="N86" s="106"/>
      <c r="O86" s="106"/>
      <c r="P86" s="106"/>
      <c r="Q86" s="106"/>
      <c r="R86" s="104"/>
      <c r="S86" s="106"/>
      <c r="T86" s="10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Q86" s="147"/>
      <c r="AR86" s="147"/>
    </row>
    <row r="87" spans="1:44" ht="12">
      <c r="A87" s="106" t="s">
        <v>172</v>
      </c>
      <c r="B87" s="106"/>
      <c r="C87" s="104"/>
      <c r="D87" s="106"/>
      <c r="E87" s="106"/>
      <c r="F87" s="106"/>
      <c r="G87" s="106" t="s">
        <v>173</v>
      </c>
      <c r="H87" s="106"/>
      <c r="I87" s="106"/>
      <c r="J87" s="106"/>
      <c r="K87" s="106"/>
      <c r="L87" s="106"/>
      <c r="M87" s="106" t="s">
        <v>190</v>
      </c>
      <c r="N87" s="106"/>
      <c r="O87" s="106"/>
      <c r="P87" s="106"/>
      <c r="Q87" s="106"/>
      <c r="R87" s="104"/>
      <c r="S87" s="106"/>
      <c r="T87" s="10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Q87" s="147"/>
      <c r="AR87" s="147"/>
    </row>
    <row r="88" spans="1:44" ht="12">
      <c r="A88" s="106" t="s">
        <v>174</v>
      </c>
      <c r="B88" s="106"/>
      <c r="C88" s="104"/>
      <c r="D88" s="106"/>
      <c r="E88" s="106"/>
      <c r="F88" s="106"/>
      <c r="G88" s="106" t="s">
        <v>175</v>
      </c>
      <c r="H88" s="106"/>
      <c r="I88" s="106"/>
      <c r="J88" s="106"/>
      <c r="K88" s="106"/>
      <c r="L88" s="106"/>
      <c r="M88" s="337" t="s">
        <v>534</v>
      </c>
      <c r="N88" s="102"/>
      <c r="O88" s="102"/>
      <c r="P88" s="102"/>
      <c r="Q88" s="103"/>
      <c r="R88" s="104"/>
      <c r="S88" s="106"/>
      <c r="T88" s="10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Q88" s="147"/>
      <c r="AR88" s="147"/>
    </row>
    <row r="89" spans="1:44" ht="12">
      <c r="A89" s="106" t="s">
        <v>176</v>
      </c>
      <c r="B89" s="106"/>
      <c r="C89" s="104"/>
      <c r="D89" s="106"/>
      <c r="E89" s="106"/>
      <c r="F89" s="106"/>
      <c r="G89" s="106"/>
      <c r="H89" s="106"/>
      <c r="I89" s="106"/>
      <c r="J89" s="106"/>
      <c r="K89" s="106"/>
      <c r="L89" s="106"/>
      <c r="M89" s="337" t="s">
        <v>536</v>
      </c>
      <c r="N89" s="102"/>
      <c r="O89" s="102"/>
      <c r="P89" s="102"/>
      <c r="Q89" s="103"/>
      <c r="R89" s="104"/>
      <c r="S89" s="106"/>
      <c r="T89" s="10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Q89" s="147"/>
      <c r="AR89" s="147"/>
    </row>
    <row r="90" spans="1:44" ht="12">
      <c r="A90" s="106" t="s">
        <v>192</v>
      </c>
      <c r="B90" s="106"/>
      <c r="C90" s="104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4"/>
      <c r="S90" s="106"/>
      <c r="T90" s="10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Q90" s="147"/>
      <c r="AR90" s="147"/>
    </row>
    <row r="91" spans="1:44" ht="12">
      <c r="A91" s="106"/>
      <c r="B91" s="106"/>
      <c r="C91" s="10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Q91" s="147"/>
      <c r="AR91" s="147"/>
    </row>
    <row r="92" spans="1:44" ht="12">
      <c r="A92" s="186" t="s">
        <v>177</v>
      </c>
      <c r="B92" s="106"/>
      <c r="C92" s="10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4"/>
      <c r="T92" s="10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Q92" s="147"/>
      <c r="AR92" s="147"/>
    </row>
    <row r="93" spans="1:44" ht="12">
      <c r="A93" s="106" t="s">
        <v>183</v>
      </c>
      <c r="B93" s="106"/>
      <c r="C93" s="10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Q93" s="147"/>
      <c r="AR93" s="147"/>
    </row>
    <row r="94" spans="1:44" ht="12">
      <c r="A94" s="106" t="s">
        <v>178</v>
      </c>
      <c r="B94" s="106"/>
      <c r="C94" s="10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Q94" s="147"/>
      <c r="AR94" s="147"/>
    </row>
    <row r="95" spans="1:44" ht="12">
      <c r="A95" s="106" t="s">
        <v>179</v>
      </c>
      <c r="B95" s="106"/>
      <c r="C95" s="10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Q95" s="147"/>
      <c r="AR95" s="147"/>
    </row>
    <row r="96" spans="1:28" ht="12">
      <c r="A96" s="106" t="s">
        <v>184</v>
      </c>
      <c r="B96" s="106"/>
      <c r="C96" s="10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4"/>
      <c r="U96" s="184"/>
      <c r="V96" s="184"/>
      <c r="W96" s="184"/>
      <c r="X96" s="184"/>
      <c r="Y96" s="184"/>
      <c r="Z96" s="184"/>
      <c r="AA96" s="184"/>
      <c r="AB96" s="184"/>
    </row>
    <row r="97" spans="1:28" ht="12">
      <c r="A97" s="106" t="s">
        <v>180</v>
      </c>
      <c r="B97" s="106"/>
      <c r="C97" s="10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4"/>
      <c r="U97" s="184"/>
      <c r="V97" s="184"/>
      <c r="W97" s="184"/>
      <c r="X97" s="184"/>
      <c r="Y97" s="184"/>
      <c r="Z97" s="184"/>
      <c r="AA97" s="184"/>
      <c r="AB97" s="184"/>
    </row>
    <row r="98" spans="1:28" ht="12">
      <c r="A98" s="106"/>
      <c r="B98" s="106"/>
      <c r="C98" s="10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4"/>
      <c r="T98" s="104"/>
      <c r="U98" s="184"/>
      <c r="V98" s="184"/>
      <c r="W98" s="184"/>
      <c r="X98" s="184"/>
      <c r="Y98" s="184"/>
      <c r="Z98" s="184"/>
      <c r="AA98" s="184"/>
      <c r="AB98" s="184"/>
    </row>
    <row r="99" spans="1:44" ht="12">
      <c r="A99" s="106"/>
      <c r="B99" s="106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4"/>
      <c r="T99" s="104"/>
      <c r="U99" s="184"/>
      <c r="V99" s="184"/>
      <c r="W99" s="184"/>
      <c r="X99" s="184"/>
      <c r="Y99" s="184"/>
      <c r="Z99" s="184"/>
      <c r="AA99" s="184"/>
      <c r="AB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</sheetData>
  <sheetProtection password="CEBE" sheet="1"/>
  <mergeCells count="70">
    <mergeCell ref="D4:D6"/>
    <mergeCell ref="AQ5:AQ6"/>
    <mergeCell ref="AR5:AR6"/>
    <mergeCell ref="G5:I5"/>
    <mergeCell ref="A7:F7"/>
    <mergeCell ref="G7:AP7"/>
    <mergeCell ref="E4:E6"/>
    <mergeCell ref="G4:AP4"/>
    <mergeCell ref="J5:L5"/>
    <mergeCell ref="AQ4:AR4"/>
    <mergeCell ref="A2:AR2"/>
    <mergeCell ref="A1:AR1"/>
    <mergeCell ref="A3:AR3"/>
    <mergeCell ref="A4:A6"/>
    <mergeCell ref="B4:B6"/>
    <mergeCell ref="C4:C6"/>
    <mergeCell ref="AE5:AG5"/>
    <mergeCell ref="AH5:AJ5"/>
    <mergeCell ref="P5:R5"/>
    <mergeCell ref="Y5:AA5"/>
    <mergeCell ref="V5:X5"/>
    <mergeCell ref="S5:U5"/>
    <mergeCell ref="M5:O5"/>
    <mergeCell ref="AN38:AP38"/>
    <mergeCell ref="D37:D39"/>
    <mergeCell ref="F4:F6"/>
    <mergeCell ref="V38:X38"/>
    <mergeCell ref="AB38:AD38"/>
    <mergeCell ref="AK38:AM38"/>
    <mergeCell ref="AB5:AD5"/>
    <mergeCell ref="AK5:AM5"/>
    <mergeCell ref="AN5:AP5"/>
    <mergeCell ref="A74:F74"/>
    <mergeCell ref="A40:F40"/>
    <mergeCell ref="G40:AP40"/>
    <mergeCell ref="A61:F61"/>
    <mergeCell ref="G61:AP61"/>
    <mergeCell ref="A29:F29"/>
    <mergeCell ref="G29:AP29"/>
    <mergeCell ref="AH38:AJ38"/>
    <mergeCell ref="P38:R38"/>
    <mergeCell ref="S38:U38"/>
    <mergeCell ref="AQ7:AR7"/>
    <mergeCell ref="AQ29:AR29"/>
    <mergeCell ref="AQ32:AR32"/>
    <mergeCell ref="A35:F35"/>
    <mergeCell ref="A36:AR36"/>
    <mergeCell ref="A37:A39"/>
    <mergeCell ref="M38:O38"/>
    <mergeCell ref="A32:F32"/>
    <mergeCell ref="G32:AP32"/>
    <mergeCell ref="C37:C39"/>
    <mergeCell ref="A56:F56"/>
    <mergeCell ref="G56:AP56"/>
    <mergeCell ref="AQ56:AR56"/>
    <mergeCell ref="F37:F39"/>
    <mergeCell ref="G37:AP37"/>
    <mergeCell ref="AE38:AG38"/>
    <mergeCell ref="G38:I38"/>
    <mergeCell ref="E37:E39"/>
    <mergeCell ref="A73:F73"/>
    <mergeCell ref="AQ37:AR37"/>
    <mergeCell ref="AQ38:AQ39"/>
    <mergeCell ref="AR38:AR39"/>
    <mergeCell ref="J38:L38"/>
    <mergeCell ref="AQ61:AR61"/>
    <mergeCell ref="B37:B39"/>
    <mergeCell ref="AQ40:AR40"/>
    <mergeCell ref="A63:AR63"/>
    <mergeCell ref="Y38:AA38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0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74" customWidth="1"/>
    <col min="2" max="2" width="10.140625" style="4" customWidth="1"/>
    <col min="3" max="3" width="11.140625" style="52" customWidth="1"/>
    <col min="4" max="4" width="5.7109375" style="4" customWidth="1"/>
    <col min="5" max="6" width="4.421875" style="4" customWidth="1"/>
    <col min="7" max="42" width="3.7109375" style="4" customWidth="1"/>
    <col min="43" max="43" width="5.421875" style="52" customWidth="1"/>
    <col min="44" max="44" width="4.7109375" style="52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450" t="s">
        <v>152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2"/>
    </row>
    <row r="2" spans="1:44" ht="12" customHeight="1" thickBot="1">
      <c r="A2" s="453" t="s">
        <v>481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5"/>
    </row>
    <row r="3" spans="1:44" ht="12" customHeight="1" thickBot="1" thickTop="1">
      <c r="A3" s="433" t="s">
        <v>31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5"/>
    </row>
    <row r="4" spans="1:44" ht="12" customHeight="1" thickBot="1">
      <c r="A4" s="436" t="s">
        <v>141</v>
      </c>
      <c r="B4" s="437" t="s">
        <v>142</v>
      </c>
      <c r="C4" s="439" t="s">
        <v>143</v>
      </c>
      <c r="D4" s="441" t="s">
        <v>409</v>
      </c>
      <c r="E4" s="441" t="s">
        <v>42</v>
      </c>
      <c r="F4" s="443" t="s">
        <v>181</v>
      </c>
      <c r="G4" s="445" t="s">
        <v>0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7"/>
      <c r="AQ4" s="445"/>
      <c r="AR4" s="448"/>
    </row>
    <row r="5" spans="1:48" ht="12" customHeight="1">
      <c r="A5" s="436"/>
      <c r="B5" s="438"/>
      <c r="C5" s="440"/>
      <c r="D5" s="442"/>
      <c r="E5" s="442"/>
      <c r="F5" s="444"/>
      <c r="G5" s="427" t="s">
        <v>2</v>
      </c>
      <c r="H5" s="428"/>
      <c r="I5" s="429"/>
      <c r="J5" s="427" t="s">
        <v>3</v>
      </c>
      <c r="K5" s="428"/>
      <c r="L5" s="429"/>
      <c r="M5" s="427" t="s">
        <v>4</v>
      </c>
      <c r="N5" s="428"/>
      <c r="O5" s="429"/>
      <c r="P5" s="427" t="s">
        <v>5</v>
      </c>
      <c r="Q5" s="428"/>
      <c r="R5" s="429"/>
      <c r="S5" s="427" t="s">
        <v>6</v>
      </c>
      <c r="T5" s="428"/>
      <c r="U5" s="429"/>
      <c r="V5" s="427" t="s">
        <v>7</v>
      </c>
      <c r="W5" s="428"/>
      <c r="X5" s="429"/>
      <c r="Y5" s="427" t="s">
        <v>8</v>
      </c>
      <c r="Z5" s="428"/>
      <c r="AA5" s="429"/>
      <c r="AB5" s="427" t="s">
        <v>9</v>
      </c>
      <c r="AC5" s="428"/>
      <c r="AD5" s="429"/>
      <c r="AE5" s="427" t="s">
        <v>10</v>
      </c>
      <c r="AF5" s="428"/>
      <c r="AG5" s="429"/>
      <c r="AH5" s="427" t="s">
        <v>11</v>
      </c>
      <c r="AI5" s="428"/>
      <c r="AJ5" s="429"/>
      <c r="AK5" s="427" t="s">
        <v>44</v>
      </c>
      <c r="AL5" s="428"/>
      <c r="AM5" s="429"/>
      <c r="AN5" s="427" t="s">
        <v>45</v>
      </c>
      <c r="AO5" s="428"/>
      <c r="AP5" s="429"/>
      <c r="AQ5" s="423" t="s">
        <v>145</v>
      </c>
      <c r="AR5" s="425" t="s">
        <v>146</v>
      </c>
      <c r="AT5" s="99"/>
      <c r="AU5" s="99"/>
      <c r="AV5" s="99"/>
    </row>
    <row r="6" spans="1:48" ht="12" customHeight="1" thickBot="1">
      <c r="A6" s="436"/>
      <c r="B6" s="438"/>
      <c r="C6" s="440"/>
      <c r="D6" s="442"/>
      <c r="E6" s="442"/>
      <c r="F6" s="444"/>
      <c r="G6" s="82" t="s">
        <v>1</v>
      </c>
      <c r="H6" s="83" t="s">
        <v>12</v>
      </c>
      <c r="I6" s="85" t="s">
        <v>25</v>
      </c>
      <c r="J6" s="82" t="s">
        <v>1</v>
      </c>
      <c r="K6" s="83" t="s">
        <v>12</v>
      </c>
      <c r="L6" s="85" t="s">
        <v>25</v>
      </c>
      <c r="M6" s="82" t="s">
        <v>1</v>
      </c>
      <c r="N6" s="83" t="s">
        <v>12</v>
      </c>
      <c r="O6" s="85" t="s">
        <v>25</v>
      </c>
      <c r="P6" s="82" t="s">
        <v>1</v>
      </c>
      <c r="Q6" s="83" t="s">
        <v>12</v>
      </c>
      <c r="R6" s="85" t="s">
        <v>25</v>
      </c>
      <c r="S6" s="82" t="s">
        <v>1</v>
      </c>
      <c r="T6" s="83" t="s">
        <v>12</v>
      </c>
      <c r="U6" s="85" t="s">
        <v>25</v>
      </c>
      <c r="V6" s="82" t="s">
        <v>1</v>
      </c>
      <c r="W6" s="83" t="s">
        <v>12</v>
      </c>
      <c r="X6" s="85" t="s">
        <v>25</v>
      </c>
      <c r="Y6" s="82" t="s">
        <v>1</v>
      </c>
      <c r="Z6" s="83" t="s">
        <v>12</v>
      </c>
      <c r="AA6" s="85" t="s">
        <v>25</v>
      </c>
      <c r="AB6" s="82" t="s">
        <v>1</v>
      </c>
      <c r="AC6" s="83" t="s">
        <v>12</v>
      </c>
      <c r="AD6" s="85" t="s">
        <v>25</v>
      </c>
      <c r="AE6" s="82" t="s">
        <v>1</v>
      </c>
      <c r="AF6" s="83" t="s">
        <v>12</v>
      </c>
      <c r="AG6" s="85" t="s">
        <v>25</v>
      </c>
      <c r="AH6" s="82" t="s">
        <v>1</v>
      </c>
      <c r="AI6" s="83" t="s">
        <v>12</v>
      </c>
      <c r="AJ6" s="85" t="s">
        <v>25</v>
      </c>
      <c r="AK6" s="82" t="s">
        <v>1</v>
      </c>
      <c r="AL6" s="83" t="s">
        <v>12</v>
      </c>
      <c r="AM6" s="85" t="s">
        <v>25</v>
      </c>
      <c r="AN6" s="82" t="s">
        <v>1</v>
      </c>
      <c r="AO6" s="83" t="s">
        <v>12</v>
      </c>
      <c r="AP6" s="85" t="s">
        <v>25</v>
      </c>
      <c r="AQ6" s="424"/>
      <c r="AR6" s="426"/>
      <c r="AT6" s="1"/>
      <c r="AU6" s="1"/>
      <c r="AV6" s="1"/>
    </row>
    <row r="7" spans="1:44" ht="12" customHeight="1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413"/>
      <c r="AR7" s="414"/>
    </row>
    <row r="8" spans="1:48" ht="12" customHeight="1">
      <c r="A8" s="40" t="s">
        <v>32</v>
      </c>
      <c r="B8" s="8" t="s">
        <v>380</v>
      </c>
      <c r="C8" s="12" t="s">
        <v>188</v>
      </c>
      <c r="D8" s="9" t="s">
        <v>148</v>
      </c>
      <c r="E8" s="9" t="s">
        <v>149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300"/>
      <c r="AL8" s="301"/>
      <c r="AM8" s="302"/>
      <c r="AN8" s="300"/>
      <c r="AO8" s="301"/>
      <c r="AP8" s="302"/>
      <c r="AQ8" s="109">
        <f>SUM(G8,J8,M8,P8,S8,V8,Y8,AB8,AE8,AH8,AK8,AN8)*15</f>
        <v>240</v>
      </c>
      <c r="AR8" s="14">
        <f>SUM(H8,K8,N8,Q8,T8,W8,Z8,AC8,AF8,AI8,AL8,AO8)</f>
        <v>16</v>
      </c>
      <c r="AT8" s="100"/>
      <c r="AU8" s="100"/>
      <c r="AV8" s="100"/>
    </row>
    <row r="9" spans="1:44" ht="12" customHeight="1">
      <c r="A9" s="41" t="s">
        <v>125</v>
      </c>
      <c r="B9" s="15" t="s">
        <v>381</v>
      </c>
      <c r="C9" s="19" t="s">
        <v>403</v>
      </c>
      <c r="D9" s="16"/>
      <c r="E9" s="16"/>
      <c r="F9" s="17"/>
      <c r="G9" s="56"/>
      <c r="H9" s="57"/>
      <c r="I9" s="61"/>
      <c r="J9" s="56"/>
      <c r="K9" s="57"/>
      <c r="L9" s="61"/>
      <c r="M9" s="56"/>
      <c r="N9" s="57"/>
      <c r="O9" s="61"/>
      <c r="P9" s="56"/>
      <c r="Q9" s="57"/>
      <c r="R9" s="61"/>
      <c r="S9" s="56"/>
      <c r="T9" s="57"/>
      <c r="U9" s="61"/>
      <c r="V9" s="56"/>
      <c r="W9" s="57"/>
      <c r="X9" s="61"/>
      <c r="Y9" s="56"/>
      <c r="Z9" s="57"/>
      <c r="AA9" s="61"/>
      <c r="AB9" s="56">
        <v>0</v>
      </c>
      <c r="AC9" s="57">
        <v>1</v>
      </c>
      <c r="AD9" s="61" t="s">
        <v>39</v>
      </c>
      <c r="AE9" s="56"/>
      <c r="AF9" s="57"/>
      <c r="AG9" s="61"/>
      <c r="AH9" s="56"/>
      <c r="AI9" s="57"/>
      <c r="AJ9" s="61"/>
      <c r="AK9" s="303"/>
      <c r="AL9" s="304"/>
      <c r="AM9" s="305"/>
      <c r="AN9" s="303"/>
      <c r="AO9" s="304"/>
      <c r="AP9" s="305"/>
      <c r="AQ9" s="110">
        <f>SUM(G9,J9,M9,P9,S9,V9,Y9,AB9,AE9,AH9,AK9,AN9)*15</f>
        <v>0</v>
      </c>
      <c r="AR9" s="21">
        <f aca="true" t="shared" si="0" ref="AR9:AR31">SUM(H9,K9,N9,Q9,T9,W9,Z9,AC9,AF9,AI9,AL9,AO9)</f>
        <v>1</v>
      </c>
    </row>
    <row r="10" spans="1:44" ht="12" customHeight="1">
      <c r="A10" s="41" t="s">
        <v>33</v>
      </c>
      <c r="B10" s="15" t="s">
        <v>382</v>
      </c>
      <c r="C10" s="19" t="s">
        <v>188</v>
      </c>
      <c r="D10" s="16" t="s">
        <v>148</v>
      </c>
      <c r="E10" s="16" t="s">
        <v>149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303"/>
      <c r="AL10" s="304"/>
      <c r="AM10" s="305"/>
      <c r="AN10" s="303"/>
      <c r="AO10" s="304"/>
      <c r="AP10" s="305"/>
      <c r="AQ10" s="110">
        <f aca="true" t="shared" si="1" ref="AQ10:AQ31">SUM(G10,J10,M10,P10,S10,V10,Y10,AB10,AE10,AH10,AK10,AN10)*15</f>
        <v>240</v>
      </c>
      <c r="AR10" s="21">
        <f t="shared" si="0"/>
        <v>16</v>
      </c>
    </row>
    <row r="11" spans="1:44" ht="12" customHeight="1">
      <c r="A11" s="41" t="s">
        <v>126</v>
      </c>
      <c r="B11" s="15" t="s">
        <v>383</v>
      </c>
      <c r="C11" s="19" t="s">
        <v>404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56">
        <v>0</v>
      </c>
      <c r="AC11" s="57">
        <v>1</v>
      </c>
      <c r="AD11" s="61" t="s">
        <v>39</v>
      </c>
      <c r="AE11" s="18"/>
      <c r="AF11" s="19"/>
      <c r="AG11" s="20"/>
      <c r="AH11" s="18"/>
      <c r="AI11" s="19"/>
      <c r="AJ11" s="20"/>
      <c r="AK11" s="303"/>
      <c r="AL11" s="304"/>
      <c r="AM11" s="305"/>
      <c r="AN11" s="303"/>
      <c r="AO11" s="304"/>
      <c r="AP11" s="305"/>
      <c r="AQ11" s="110">
        <f t="shared" si="1"/>
        <v>0</v>
      </c>
      <c r="AR11" s="21">
        <f t="shared" si="0"/>
        <v>1</v>
      </c>
    </row>
    <row r="12" spans="1:44" ht="12" customHeight="1">
      <c r="A12" s="69" t="s">
        <v>23</v>
      </c>
      <c r="B12" s="15" t="s">
        <v>384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303"/>
      <c r="AL12" s="304"/>
      <c r="AM12" s="305"/>
      <c r="AN12" s="303"/>
      <c r="AO12" s="304"/>
      <c r="AP12" s="305"/>
      <c r="AQ12" s="110">
        <f t="shared" si="1"/>
        <v>180</v>
      </c>
      <c r="AR12" s="21">
        <f>SUM(H12,K12,N12,Q12,T12,W12,Z12,AC12,AF12,AI12,AL12,AO12)</f>
        <v>12</v>
      </c>
    </row>
    <row r="13" spans="1:44" ht="12" customHeight="1">
      <c r="A13" s="69" t="s">
        <v>119</v>
      </c>
      <c r="B13" s="329" t="s">
        <v>510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4"/>
      <c r="Z13" s="245"/>
      <c r="AA13" s="246"/>
      <c r="AB13" s="24">
        <v>1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15</v>
      </c>
      <c r="AR13" s="119">
        <f>SUM(H13,K13,N13,Q13,T13,W13,Z13,AC13,AF13,AI13,AL13,AO13)</f>
        <v>2</v>
      </c>
    </row>
    <row r="14" spans="1:44" ht="12" customHeight="1">
      <c r="A14" s="69" t="s">
        <v>41</v>
      </c>
      <c r="B14" s="15" t="s">
        <v>385</v>
      </c>
      <c r="C14" s="26" t="s">
        <v>188</v>
      </c>
      <c r="D14" s="22" t="s">
        <v>147</v>
      </c>
      <c r="E14" s="22" t="s">
        <v>37</v>
      </c>
      <c r="F14" s="23">
        <v>60</v>
      </c>
      <c r="G14" s="24">
        <v>1</v>
      </c>
      <c r="H14" s="26">
        <v>2</v>
      </c>
      <c r="I14" s="25" t="s">
        <v>37</v>
      </c>
      <c r="J14" s="24">
        <v>1</v>
      </c>
      <c r="K14" s="26">
        <v>2</v>
      </c>
      <c r="L14" s="25" t="s">
        <v>37</v>
      </c>
      <c r="M14" s="24">
        <v>1</v>
      </c>
      <c r="N14" s="26">
        <v>2</v>
      </c>
      <c r="O14" s="25" t="s">
        <v>37</v>
      </c>
      <c r="P14" s="24">
        <v>1</v>
      </c>
      <c r="Q14" s="26">
        <v>2</v>
      </c>
      <c r="R14" s="25" t="s">
        <v>37</v>
      </c>
      <c r="S14" s="24">
        <v>1</v>
      </c>
      <c r="T14" s="26">
        <v>2</v>
      </c>
      <c r="U14" s="25" t="s">
        <v>37</v>
      </c>
      <c r="V14" s="24">
        <v>1</v>
      </c>
      <c r="W14" s="26">
        <v>2</v>
      </c>
      <c r="X14" s="25" t="s">
        <v>37</v>
      </c>
      <c r="Y14" s="24">
        <v>1</v>
      </c>
      <c r="Z14" s="26">
        <v>2</v>
      </c>
      <c r="AA14" s="25" t="s">
        <v>37</v>
      </c>
      <c r="AB14" s="24">
        <v>1</v>
      </c>
      <c r="AC14" s="26">
        <v>2</v>
      </c>
      <c r="AD14" s="25" t="s">
        <v>36</v>
      </c>
      <c r="AE14" s="24"/>
      <c r="AF14" s="26"/>
      <c r="AG14" s="25"/>
      <c r="AH14" s="24"/>
      <c r="AI14" s="19"/>
      <c r="AJ14" s="20"/>
      <c r="AK14" s="303"/>
      <c r="AL14" s="304"/>
      <c r="AM14" s="305"/>
      <c r="AN14" s="303"/>
      <c r="AO14" s="304"/>
      <c r="AP14" s="305"/>
      <c r="AQ14" s="110">
        <f t="shared" si="1"/>
        <v>120</v>
      </c>
      <c r="AR14" s="21">
        <f t="shared" si="0"/>
        <v>16</v>
      </c>
    </row>
    <row r="15" spans="1:44" ht="12" customHeight="1">
      <c r="A15" s="69" t="s">
        <v>24</v>
      </c>
      <c r="B15" s="15" t="s">
        <v>386</v>
      </c>
      <c r="C15" s="26"/>
      <c r="D15" s="22" t="s">
        <v>148</v>
      </c>
      <c r="E15" s="22" t="s">
        <v>150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303"/>
      <c r="AL15" s="304"/>
      <c r="AM15" s="305"/>
      <c r="AN15" s="303"/>
      <c r="AO15" s="304"/>
      <c r="AP15" s="305"/>
      <c r="AQ15" s="110">
        <f t="shared" si="1"/>
        <v>15</v>
      </c>
      <c r="AR15" s="21">
        <f t="shared" si="0"/>
        <v>2</v>
      </c>
    </row>
    <row r="16" spans="1:44" ht="12" customHeight="1">
      <c r="A16" s="69" t="s">
        <v>48</v>
      </c>
      <c r="B16" s="15" t="s">
        <v>387</v>
      </c>
      <c r="C16" s="26" t="s">
        <v>188</v>
      </c>
      <c r="D16" s="22" t="s">
        <v>148</v>
      </c>
      <c r="E16" s="22" t="s">
        <v>149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303"/>
      <c r="AL16" s="304"/>
      <c r="AM16" s="305"/>
      <c r="AN16" s="303"/>
      <c r="AO16" s="304"/>
      <c r="AP16" s="305"/>
      <c r="AQ16" s="110">
        <f t="shared" si="1"/>
        <v>60</v>
      </c>
      <c r="AR16" s="21">
        <f t="shared" si="0"/>
        <v>8</v>
      </c>
    </row>
    <row r="17" spans="1:44" ht="12" customHeight="1">
      <c r="A17" s="69" t="s">
        <v>49</v>
      </c>
      <c r="B17" s="15" t="s">
        <v>388</v>
      </c>
      <c r="C17" s="26" t="s">
        <v>188</v>
      </c>
      <c r="D17" s="22" t="s">
        <v>148</v>
      </c>
      <c r="E17" s="22" t="s">
        <v>149</v>
      </c>
      <c r="F17" s="23">
        <v>45</v>
      </c>
      <c r="G17" s="24"/>
      <c r="H17" s="26"/>
      <c r="I17" s="25"/>
      <c r="J17" s="24"/>
      <c r="K17" s="26"/>
      <c r="L17" s="25"/>
      <c r="M17" s="24"/>
      <c r="N17" s="26"/>
      <c r="O17" s="25"/>
      <c r="P17" s="24"/>
      <c r="Q17" s="26"/>
      <c r="R17" s="25"/>
      <c r="S17" s="18"/>
      <c r="T17" s="19"/>
      <c r="U17" s="20"/>
      <c r="V17" s="18"/>
      <c r="W17" s="19"/>
      <c r="X17" s="20"/>
      <c r="Y17" s="24"/>
      <c r="Z17" s="26"/>
      <c r="AA17" s="25"/>
      <c r="AB17" s="24"/>
      <c r="AC17" s="19"/>
      <c r="AD17" s="20"/>
      <c r="AE17" s="18">
        <v>1</v>
      </c>
      <c r="AF17" s="19">
        <v>2</v>
      </c>
      <c r="AG17" s="20" t="s">
        <v>37</v>
      </c>
      <c r="AH17" s="18">
        <v>1</v>
      </c>
      <c r="AI17" s="19">
        <v>2</v>
      </c>
      <c r="AJ17" s="20" t="s">
        <v>37</v>
      </c>
      <c r="AK17" s="303"/>
      <c r="AL17" s="304"/>
      <c r="AM17" s="305"/>
      <c r="AN17" s="303"/>
      <c r="AO17" s="304"/>
      <c r="AP17" s="305"/>
      <c r="AQ17" s="110">
        <f t="shared" si="1"/>
        <v>30</v>
      </c>
      <c r="AR17" s="21">
        <f t="shared" si="0"/>
        <v>4</v>
      </c>
    </row>
    <row r="18" spans="1:44" ht="12" customHeight="1">
      <c r="A18" s="69" t="s">
        <v>87</v>
      </c>
      <c r="B18" s="15" t="s">
        <v>389</v>
      </c>
      <c r="C18" s="26" t="s">
        <v>188</v>
      </c>
      <c r="D18" s="22" t="s">
        <v>147</v>
      </c>
      <c r="E18" s="22" t="s">
        <v>37</v>
      </c>
      <c r="F18" s="23">
        <v>60</v>
      </c>
      <c r="G18" s="18">
        <v>0.5</v>
      </c>
      <c r="H18" s="19">
        <v>2</v>
      </c>
      <c r="I18" s="20" t="s">
        <v>37</v>
      </c>
      <c r="J18" s="18">
        <v>0.5</v>
      </c>
      <c r="K18" s="19">
        <v>2</v>
      </c>
      <c r="L18" s="20" t="s">
        <v>37</v>
      </c>
      <c r="M18" s="18">
        <v>0.5</v>
      </c>
      <c r="N18" s="19">
        <v>2</v>
      </c>
      <c r="O18" s="20" t="s">
        <v>37</v>
      </c>
      <c r="P18" s="18">
        <v>0.5</v>
      </c>
      <c r="Q18" s="19">
        <v>2</v>
      </c>
      <c r="R18" s="20" t="s">
        <v>37</v>
      </c>
      <c r="S18" s="18">
        <v>0.5</v>
      </c>
      <c r="T18" s="19">
        <v>2</v>
      </c>
      <c r="U18" s="20" t="s">
        <v>37</v>
      </c>
      <c r="V18" s="18">
        <v>0.5</v>
      </c>
      <c r="W18" s="19">
        <v>2</v>
      </c>
      <c r="X18" s="20" t="s">
        <v>37</v>
      </c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303"/>
      <c r="AL18" s="304"/>
      <c r="AM18" s="305"/>
      <c r="AN18" s="303"/>
      <c r="AO18" s="304"/>
      <c r="AP18" s="305"/>
      <c r="AQ18" s="110">
        <f t="shared" si="1"/>
        <v>45</v>
      </c>
      <c r="AR18" s="21">
        <f t="shared" si="0"/>
        <v>12</v>
      </c>
    </row>
    <row r="19" spans="1:44" ht="12" customHeight="1">
      <c r="A19" s="70" t="s">
        <v>38</v>
      </c>
      <c r="B19" s="53" t="s">
        <v>390</v>
      </c>
      <c r="C19" s="59" t="s">
        <v>188</v>
      </c>
      <c r="D19" s="54" t="s">
        <v>148</v>
      </c>
      <c r="E19" s="54" t="s">
        <v>37</v>
      </c>
      <c r="F19" s="55">
        <v>45</v>
      </c>
      <c r="G19" s="56">
        <v>3</v>
      </c>
      <c r="H19" s="57">
        <v>2</v>
      </c>
      <c r="I19" s="61" t="s">
        <v>37</v>
      </c>
      <c r="J19" s="56">
        <v>3</v>
      </c>
      <c r="K19" s="57">
        <v>2</v>
      </c>
      <c r="L19" s="61" t="s">
        <v>37</v>
      </c>
      <c r="M19" s="56">
        <v>3</v>
      </c>
      <c r="N19" s="57">
        <v>2</v>
      </c>
      <c r="O19" s="61" t="s">
        <v>37</v>
      </c>
      <c r="P19" s="56">
        <v>3</v>
      </c>
      <c r="Q19" s="57">
        <v>2</v>
      </c>
      <c r="R19" s="61" t="s">
        <v>37</v>
      </c>
      <c r="S19" s="56">
        <v>3</v>
      </c>
      <c r="T19" s="57">
        <v>2</v>
      </c>
      <c r="U19" s="61" t="s">
        <v>37</v>
      </c>
      <c r="V19" s="56">
        <v>3</v>
      </c>
      <c r="W19" s="57">
        <v>2</v>
      </c>
      <c r="X19" s="61" t="s">
        <v>37</v>
      </c>
      <c r="Y19" s="56">
        <v>3</v>
      </c>
      <c r="Z19" s="57">
        <v>2</v>
      </c>
      <c r="AA19" s="61" t="s">
        <v>37</v>
      </c>
      <c r="AB19" s="56">
        <v>3</v>
      </c>
      <c r="AC19" s="57">
        <v>2</v>
      </c>
      <c r="AD19" s="61" t="s">
        <v>37</v>
      </c>
      <c r="AE19" s="56">
        <v>3</v>
      </c>
      <c r="AF19" s="57">
        <v>2</v>
      </c>
      <c r="AG19" s="61" t="s">
        <v>37</v>
      </c>
      <c r="AH19" s="56">
        <v>3</v>
      </c>
      <c r="AI19" s="57">
        <v>2</v>
      </c>
      <c r="AJ19" s="61" t="s">
        <v>37</v>
      </c>
      <c r="AK19" s="306"/>
      <c r="AL19" s="307"/>
      <c r="AM19" s="308"/>
      <c r="AN19" s="306"/>
      <c r="AO19" s="307"/>
      <c r="AP19" s="308"/>
      <c r="AQ19" s="111">
        <f t="shared" si="1"/>
        <v>450</v>
      </c>
      <c r="AR19" s="43">
        <f t="shared" si="0"/>
        <v>20</v>
      </c>
    </row>
    <row r="20" spans="1:44" ht="12" customHeight="1">
      <c r="A20" s="70" t="s">
        <v>50</v>
      </c>
      <c r="B20" s="53" t="s">
        <v>391</v>
      </c>
      <c r="C20" s="59" t="s">
        <v>188</v>
      </c>
      <c r="D20" s="54" t="s">
        <v>147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58">
        <v>0.5</v>
      </c>
      <c r="Z20" s="59">
        <v>1</v>
      </c>
      <c r="AA20" s="60" t="s">
        <v>37</v>
      </c>
      <c r="AB20" s="58">
        <v>0.5</v>
      </c>
      <c r="AC20" s="59">
        <v>1</v>
      </c>
      <c r="AD20" s="60" t="s">
        <v>36</v>
      </c>
      <c r="AE20" s="58">
        <v>0.5</v>
      </c>
      <c r="AF20" s="59">
        <v>1</v>
      </c>
      <c r="AG20" s="60" t="s">
        <v>37</v>
      </c>
      <c r="AH20" s="58">
        <v>0.5</v>
      </c>
      <c r="AI20" s="59">
        <v>1</v>
      </c>
      <c r="AJ20" s="60" t="s">
        <v>36</v>
      </c>
      <c r="AK20" s="306"/>
      <c r="AL20" s="307"/>
      <c r="AM20" s="308"/>
      <c r="AN20" s="306"/>
      <c r="AO20" s="307"/>
      <c r="AP20" s="308"/>
      <c r="AQ20" s="111">
        <f t="shared" si="1"/>
        <v>120</v>
      </c>
      <c r="AR20" s="43">
        <f t="shared" si="0"/>
        <v>16</v>
      </c>
    </row>
    <row r="21" spans="1:44" ht="12" customHeight="1">
      <c r="A21" s="70" t="s">
        <v>97</v>
      </c>
      <c r="B21" s="53" t="s">
        <v>392</v>
      </c>
      <c r="C21" s="59" t="s">
        <v>188</v>
      </c>
      <c r="D21" s="54" t="s">
        <v>148</v>
      </c>
      <c r="E21" s="54" t="s">
        <v>37</v>
      </c>
      <c r="F21" s="55">
        <v>60</v>
      </c>
      <c r="G21" s="24">
        <v>1</v>
      </c>
      <c r="H21" s="26">
        <v>3</v>
      </c>
      <c r="I21" s="25" t="s">
        <v>37</v>
      </c>
      <c r="J21" s="24">
        <v>1</v>
      </c>
      <c r="K21" s="26">
        <v>3</v>
      </c>
      <c r="L21" s="25" t="s">
        <v>36</v>
      </c>
      <c r="M21" s="24">
        <v>1</v>
      </c>
      <c r="N21" s="26">
        <v>3</v>
      </c>
      <c r="O21" s="25" t="s">
        <v>37</v>
      </c>
      <c r="P21" s="24">
        <v>1</v>
      </c>
      <c r="Q21" s="26">
        <v>3</v>
      </c>
      <c r="R21" s="25" t="s">
        <v>36</v>
      </c>
      <c r="S21" s="24">
        <v>1</v>
      </c>
      <c r="T21" s="26">
        <v>3</v>
      </c>
      <c r="U21" s="25" t="s">
        <v>37</v>
      </c>
      <c r="V21" s="24">
        <v>1</v>
      </c>
      <c r="W21" s="26">
        <v>3</v>
      </c>
      <c r="X21" s="25" t="s">
        <v>36</v>
      </c>
      <c r="Y21" s="24">
        <v>1</v>
      </c>
      <c r="Z21" s="26">
        <v>3</v>
      </c>
      <c r="AA21" s="25" t="s">
        <v>37</v>
      </c>
      <c r="AB21" s="24">
        <v>1</v>
      </c>
      <c r="AC21" s="26">
        <v>3</v>
      </c>
      <c r="AD21" s="25" t="s">
        <v>36</v>
      </c>
      <c r="AE21" s="24">
        <v>1</v>
      </c>
      <c r="AF21" s="26">
        <v>3</v>
      </c>
      <c r="AG21" s="25" t="s">
        <v>37</v>
      </c>
      <c r="AH21" s="24">
        <v>1</v>
      </c>
      <c r="AI21" s="26">
        <v>3</v>
      </c>
      <c r="AJ21" s="25" t="s">
        <v>36</v>
      </c>
      <c r="AK21" s="306"/>
      <c r="AL21" s="307"/>
      <c r="AM21" s="308"/>
      <c r="AN21" s="306"/>
      <c r="AO21" s="307"/>
      <c r="AP21" s="308"/>
      <c r="AQ21" s="111">
        <f t="shared" si="1"/>
        <v>150</v>
      </c>
      <c r="AR21" s="43">
        <f t="shared" si="0"/>
        <v>30</v>
      </c>
    </row>
    <row r="22" spans="1:44" ht="12" customHeight="1">
      <c r="A22" s="70" t="s">
        <v>98</v>
      </c>
      <c r="B22" s="53" t="s">
        <v>393</v>
      </c>
      <c r="C22" s="59" t="s">
        <v>188</v>
      </c>
      <c r="D22" s="54" t="s">
        <v>148</v>
      </c>
      <c r="E22" s="54" t="s">
        <v>37</v>
      </c>
      <c r="F22" s="55">
        <v>60</v>
      </c>
      <c r="G22" s="24">
        <v>1</v>
      </c>
      <c r="H22" s="26">
        <v>3</v>
      </c>
      <c r="I22" s="25" t="s">
        <v>37</v>
      </c>
      <c r="J22" s="24">
        <v>1</v>
      </c>
      <c r="K22" s="26">
        <v>3</v>
      </c>
      <c r="L22" s="25" t="s">
        <v>36</v>
      </c>
      <c r="M22" s="24">
        <v>1</v>
      </c>
      <c r="N22" s="26">
        <v>3</v>
      </c>
      <c r="O22" s="25" t="s">
        <v>37</v>
      </c>
      <c r="P22" s="24">
        <v>1</v>
      </c>
      <c r="Q22" s="26">
        <v>3</v>
      </c>
      <c r="R22" s="25" t="s">
        <v>36</v>
      </c>
      <c r="S22" s="24">
        <v>1</v>
      </c>
      <c r="T22" s="26">
        <v>3</v>
      </c>
      <c r="U22" s="25" t="s">
        <v>37</v>
      </c>
      <c r="V22" s="24">
        <v>1</v>
      </c>
      <c r="W22" s="26">
        <v>3</v>
      </c>
      <c r="X22" s="25" t="s">
        <v>36</v>
      </c>
      <c r="Y22" s="24">
        <v>1</v>
      </c>
      <c r="Z22" s="26">
        <v>3</v>
      </c>
      <c r="AA22" s="25" t="s">
        <v>37</v>
      </c>
      <c r="AB22" s="24">
        <v>1</v>
      </c>
      <c r="AC22" s="26">
        <v>3</v>
      </c>
      <c r="AD22" s="25" t="s">
        <v>36</v>
      </c>
      <c r="AE22" s="24">
        <v>1</v>
      </c>
      <c r="AF22" s="26">
        <v>3</v>
      </c>
      <c r="AG22" s="25" t="s">
        <v>37</v>
      </c>
      <c r="AH22" s="24">
        <v>1</v>
      </c>
      <c r="AI22" s="26">
        <v>3</v>
      </c>
      <c r="AJ22" s="25" t="s">
        <v>37</v>
      </c>
      <c r="AK22" s="306"/>
      <c r="AL22" s="307"/>
      <c r="AM22" s="308"/>
      <c r="AN22" s="306"/>
      <c r="AO22" s="307"/>
      <c r="AP22" s="308"/>
      <c r="AQ22" s="111">
        <f t="shared" si="1"/>
        <v>150</v>
      </c>
      <c r="AR22" s="43">
        <f t="shared" si="0"/>
        <v>30</v>
      </c>
    </row>
    <row r="23" spans="1:44" ht="12" customHeight="1">
      <c r="A23" s="70" t="s">
        <v>127</v>
      </c>
      <c r="B23" s="53" t="s">
        <v>394</v>
      </c>
      <c r="C23" s="80" t="s">
        <v>471</v>
      </c>
      <c r="D23" s="54"/>
      <c r="E23" s="54"/>
      <c r="F23" s="55"/>
      <c r="G23" s="56"/>
      <c r="H23" s="57"/>
      <c r="I23" s="61"/>
      <c r="J23" s="56"/>
      <c r="K23" s="57"/>
      <c r="L23" s="61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18">
        <v>0</v>
      </c>
      <c r="AI23" s="19">
        <v>2</v>
      </c>
      <c r="AJ23" s="20" t="s">
        <v>113</v>
      </c>
      <c r="AK23" s="306"/>
      <c r="AL23" s="307"/>
      <c r="AM23" s="308"/>
      <c r="AN23" s="306"/>
      <c r="AO23" s="307"/>
      <c r="AP23" s="308"/>
      <c r="AQ23" s="111">
        <f t="shared" si="1"/>
        <v>0</v>
      </c>
      <c r="AR23" s="43">
        <f t="shared" si="0"/>
        <v>2</v>
      </c>
    </row>
    <row r="24" spans="1:44" ht="12" customHeight="1">
      <c r="A24" s="70" t="s">
        <v>99</v>
      </c>
      <c r="B24" s="53" t="s">
        <v>395</v>
      </c>
      <c r="C24" s="59" t="s">
        <v>188</v>
      </c>
      <c r="D24" s="54" t="s">
        <v>148</v>
      </c>
      <c r="E24" s="54" t="s">
        <v>37</v>
      </c>
      <c r="F24" s="55">
        <v>60</v>
      </c>
      <c r="G24" s="56">
        <v>2</v>
      </c>
      <c r="H24" s="57">
        <v>1</v>
      </c>
      <c r="I24" s="61" t="s">
        <v>37</v>
      </c>
      <c r="J24" s="56">
        <v>2</v>
      </c>
      <c r="K24" s="57">
        <v>1</v>
      </c>
      <c r="L24" s="61" t="s">
        <v>37</v>
      </c>
      <c r="M24" s="58">
        <v>2</v>
      </c>
      <c r="N24" s="59">
        <v>1</v>
      </c>
      <c r="O24" s="60" t="s">
        <v>37</v>
      </c>
      <c r="P24" s="58">
        <v>2</v>
      </c>
      <c r="Q24" s="59">
        <v>1</v>
      </c>
      <c r="R24" s="60" t="s">
        <v>37</v>
      </c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7"/>
      <c r="AD24" s="61"/>
      <c r="AE24" s="58"/>
      <c r="AF24" s="59"/>
      <c r="AG24" s="60"/>
      <c r="AH24" s="58"/>
      <c r="AI24" s="57"/>
      <c r="AJ24" s="61"/>
      <c r="AK24" s="306"/>
      <c r="AL24" s="307"/>
      <c r="AM24" s="308"/>
      <c r="AN24" s="306"/>
      <c r="AO24" s="307"/>
      <c r="AP24" s="308"/>
      <c r="AQ24" s="111">
        <f t="shared" si="1"/>
        <v>120</v>
      </c>
      <c r="AR24" s="43">
        <f t="shared" si="0"/>
        <v>4</v>
      </c>
    </row>
    <row r="25" spans="1:44" ht="12" customHeight="1">
      <c r="A25" s="70" t="s">
        <v>100</v>
      </c>
      <c r="B25" s="53" t="s">
        <v>396</v>
      </c>
      <c r="C25" s="59" t="s">
        <v>188</v>
      </c>
      <c r="D25" s="54" t="s">
        <v>148</v>
      </c>
      <c r="E25" s="54" t="s">
        <v>37</v>
      </c>
      <c r="F25" s="108">
        <v>60</v>
      </c>
      <c r="G25" s="56">
        <v>3</v>
      </c>
      <c r="H25" s="57">
        <v>1</v>
      </c>
      <c r="I25" s="61" t="s">
        <v>37</v>
      </c>
      <c r="J25" s="56">
        <v>3</v>
      </c>
      <c r="K25" s="57">
        <v>1</v>
      </c>
      <c r="L25" s="61" t="s">
        <v>37</v>
      </c>
      <c r="M25" s="56">
        <v>3</v>
      </c>
      <c r="N25" s="57">
        <v>1</v>
      </c>
      <c r="O25" s="61" t="s">
        <v>37</v>
      </c>
      <c r="P25" s="56">
        <v>3</v>
      </c>
      <c r="Q25" s="57">
        <v>1</v>
      </c>
      <c r="R25" s="61" t="s">
        <v>37</v>
      </c>
      <c r="S25" s="56">
        <v>3</v>
      </c>
      <c r="T25" s="57">
        <v>1</v>
      </c>
      <c r="U25" s="61" t="s">
        <v>37</v>
      </c>
      <c r="V25" s="56">
        <v>3</v>
      </c>
      <c r="W25" s="57">
        <v>1</v>
      </c>
      <c r="X25" s="61" t="s">
        <v>37</v>
      </c>
      <c r="Y25" s="56">
        <v>3</v>
      </c>
      <c r="Z25" s="57">
        <v>1</v>
      </c>
      <c r="AA25" s="61" t="s">
        <v>37</v>
      </c>
      <c r="AB25" s="56">
        <v>3</v>
      </c>
      <c r="AC25" s="57">
        <v>1</v>
      </c>
      <c r="AD25" s="61" t="s">
        <v>37</v>
      </c>
      <c r="AE25" s="56">
        <v>3</v>
      </c>
      <c r="AF25" s="57">
        <v>1</v>
      </c>
      <c r="AG25" s="61" t="s">
        <v>37</v>
      </c>
      <c r="AH25" s="56">
        <v>3</v>
      </c>
      <c r="AI25" s="57">
        <v>1</v>
      </c>
      <c r="AJ25" s="61" t="s">
        <v>37</v>
      </c>
      <c r="AK25" s="306"/>
      <c r="AL25" s="307"/>
      <c r="AM25" s="308"/>
      <c r="AN25" s="306"/>
      <c r="AO25" s="307"/>
      <c r="AP25" s="308"/>
      <c r="AQ25" s="111">
        <f>SUM(G25,J25,M25,P25,S25,V25,Y25,AB25,AE25,AH25,AK25,AN25)*15</f>
        <v>450</v>
      </c>
      <c r="AR25" s="43">
        <f t="shared" si="0"/>
        <v>10</v>
      </c>
    </row>
    <row r="26" spans="1:44" ht="12" customHeight="1">
      <c r="A26" s="70" t="s">
        <v>101</v>
      </c>
      <c r="B26" s="53" t="s">
        <v>397</v>
      </c>
      <c r="C26" s="59" t="s">
        <v>188</v>
      </c>
      <c r="D26" s="54" t="s">
        <v>148</v>
      </c>
      <c r="E26" s="54" t="s">
        <v>37</v>
      </c>
      <c r="F26" s="55">
        <v>45</v>
      </c>
      <c r="G26" s="56"/>
      <c r="H26" s="57"/>
      <c r="I26" s="61"/>
      <c r="J26" s="56"/>
      <c r="K26" s="57"/>
      <c r="L26" s="61"/>
      <c r="M26" s="56">
        <v>2</v>
      </c>
      <c r="N26" s="57">
        <v>2</v>
      </c>
      <c r="O26" s="61" t="s">
        <v>37</v>
      </c>
      <c r="P26" s="56">
        <v>2</v>
      </c>
      <c r="Q26" s="57">
        <v>2</v>
      </c>
      <c r="R26" s="61" t="s">
        <v>37</v>
      </c>
      <c r="S26" s="58">
        <v>2</v>
      </c>
      <c r="T26" s="59">
        <v>2</v>
      </c>
      <c r="U26" s="60" t="s">
        <v>37</v>
      </c>
      <c r="V26" s="58">
        <v>2</v>
      </c>
      <c r="W26" s="59">
        <v>2</v>
      </c>
      <c r="X26" s="60" t="s">
        <v>37</v>
      </c>
      <c r="Y26" s="58">
        <v>2</v>
      </c>
      <c r="Z26" s="59">
        <v>2</v>
      </c>
      <c r="AA26" s="60" t="s">
        <v>37</v>
      </c>
      <c r="AB26" s="58">
        <v>2</v>
      </c>
      <c r="AC26" s="59">
        <v>2</v>
      </c>
      <c r="AD26" s="60" t="s">
        <v>37</v>
      </c>
      <c r="AE26" s="58"/>
      <c r="AF26" s="59"/>
      <c r="AG26" s="60"/>
      <c r="AH26" s="58"/>
      <c r="AI26" s="57"/>
      <c r="AJ26" s="61"/>
      <c r="AK26" s="306"/>
      <c r="AL26" s="307"/>
      <c r="AM26" s="308"/>
      <c r="AN26" s="306"/>
      <c r="AO26" s="307"/>
      <c r="AP26" s="308"/>
      <c r="AQ26" s="111">
        <f t="shared" si="1"/>
        <v>180</v>
      </c>
      <c r="AR26" s="43">
        <f t="shared" si="0"/>
        <v>12</v>
      </c>
    </row>
    <row r="27" spans="1:44" ht="12" customHeight="1">
      <c r="A27" s="70" t="s">
        <v>102</v>
      </c>
      <c r="B27" s="53" t="s">
        <v>398</v>
      </c>
      <c r="C27" s="59" t="s">
        <v>188</v>
      </c>
      <c r="D27" s="54" t="s">
        <v>148</v>
      </c>
      <c r="E27" s="54" t="s">
        <v>149</v>
      </c>
      <c r="F27" s="55">
        <v>60</v>
      </c>
      <c r="G27" s="56"/>
      <c r="H27" s="57"/>
      <c r="I27" s="61"/>
      <c r="J27" s="56"/>
      <c r="K27" s="57"/>
      <c r="L27" s="61"/>
      <c r="M27" s="56"/>
      <c r="N27" s="57"/>
      <c r="O27" s="61"/>
      <c r="P27" s="56"/>
      <c r="Q27" s="57"/>
      <c r="R27" s="61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7">
        <v>2</v>
      </c>
      <c r="AD27" s="61" t="s">
        <v>37</v>
      </c>
      <c r="AE27" s="58"/>
      <c r="AF27" s="59"/>
      <c r="AG27" s="60"/>
      <c r="AH27" s="58"/>
      <c r="AI27" s="57"/>
      <c r="AJ27" s="61"/>
      <c r="AK27" s="306"/>
      <c r="AL27" s="307"/>
      <c r="AM27" s="308"/>
      <c r="AN27" s="306"/>
      <c r="AO27" s="307"/>
      <c r="AP27" s="308"/>
      <c r="AQ27" s="111">
        <f>SUM(G27,J27,M27,P27,S27,V27,Y27,AB27,AE27,AH27,AK27,AN27)*15</f>
        <v>30</v>
      </c>
      <c r="AR27" s="43">
        <f>SUM(H27,K27,N27,Q27,T27,W27,Z27,AC27,AF27,AI27,AL27,AO27)</f>
        <v>4</v>
      </c>
    </row>
    <row r="28" spans="1:44" ht="12" customHeight="1">
      <c r="A28" s="70" t="s">
        <v>53</v>
      </c>
      <c r="B28" s="53" t="s">
        <v>399</v>
      </c>
      <c r="C28" s="59" t="s">
        <v>405</v>
      </c>
      <c r="D28" s="54" t="s">
        <v>148</v>
      </c>
      <c r="E28" s="54" t="s">
        <v>149</v>
      </c>
      <c r="F28" s="55">
        <v>45</v>
      </c>
      <c r="G28" s="56"/>
      <c r="H28" s="57"/>
      <c r="I28" s="61"/>
      <c r="J28" s="56"/>
      <c r="K28" s="57"/>
      <c r="L28" s="61"/>
      <c r="M28" s="56"/>
      <c r="N28" s="57"/>
      <c r="O28" s="61"/>
      <c r="P28" s="56"/>
      <c r="Q28" s="57"/>
      <c r="R28" s="61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>
        <v>1</v>
      </c>
      <c r="AF28" s="59">
        <v>3</v>
      </c>
      <c r="AG28" s="60" t="s">
        <v>37</v>
      </c>
      <c r="AH28" s="58">
        <v>1</v>
      </c>
      <c r="AI28" s="57">
        <v>3</v>
      </c>
      <c r="AJ28" s="61" t="s">
        <v>37</v>
      </c>
      <c r="AK28" s="306"/>
      <c r="AL28" s="307"/>
      <c r="AM28" s="308"/>
      <c r="AN28" s="306"/>
      <c r="AO28" s="307"/>
      <c r="AP28" s="308"/>
      <c r="AQ28" s="111">
        <f>SUM(G28,J28,M28,P28,S28,V28,Y28,AB28,AE28,AH28,AK28,AN28)*15</f>
        <v>30</v>
      </c>
      <c r="AR28" s="43">
        <f>SUM(H28,K28,N28,Q28,T28,W28,Z28,AC28,AF28,AI28,AL28,AO28)</f>
        <v>6</v>
      </c>
    </row>
    <row r="29" spans="1:44" ht="22.5" customHeight="1">
      <c r="A29" s="70" t="s">
        <v>54</v>
      </c>
      <c r="B29" s="53" t="s">
        <v>400</v>
      </c>
      <c r="C29" s="59"/>
      <c r="D29" s="54" t="s">
        <v>148</v>
      </c>
      <c r="E29" s="54" t="s">
        <v>149</v>
      </c>
      <c r="F29" s="55">
        <v>45</v>
      </c>
      <c r="G29" s="56"/>
      <c r="H29" s="57"/>
      <c r="I29" s="61"/>
      <c r="J29" s="56"/>
      <c r="K29" s="57"/>
      <c r="L29" s="61"/>
      <c r="M29" s="56"/>
      <c r="N29" s="57"/>
      <c r="O29" s="61"/>
      <c r="P29" s="56"/>
      <c r="Q29" s="57"/>
      <c r="R29" s="61"/>
      <c r="S29" s="58">
        <v>2</v>
      </c>
      <c r="T29" s="59">
        <v>3</v>
      </c>
      <c r="U29" s="60" t="s">
        <v>36</v>
      </c>
      <c r="V29" s="58"/>
      <c r="W29" s="59"/>
      <c r="X29" s="60"/>
      <c r="Y29" s="58"/>
      <c r="Z29" s="59"/>
      <c r="AA29" s="60"/>
      <c r="AB29" s="58"/>
      <c r="AC29" s="59"/>
      <c r="AD29" s="60"/>
      <c r="AE29" s="58"/>
      <c r="AF29" s="59"/>
      <c r="AG29" s="60"/>
      <c r="AH29" s="58"/>
      <c r="AI29" s="57"/>
      <c r="AJ29" s="61"/>
      <c r="AK29" s="306"/>
      <c r="AL29" s="307"/>
      <c r="AM29" s="308"/>
      <c r="AN29" s="306"/>
      <c r="AO29" s="307"/>
      <c r="AP29" s="308"/>
      <c r="AQ29" s="111">
        <f>SUM(G29,J29,M29,P29,S29,V29,Y29,AB29,AE29,AH29,AK29,AN29)*15</f>
        <v>30</v>
      </c>
      <c r="AR29" s="43">
        <f>SUM(H29,K29,N29,Q29,T29,W29,Z29,AC29,AF29,AI29,AL29,AO29)</f>
        <v>3</v>
      </c>
    </row>
    <row r="30" spans="1:44" ht="12" customHeight="1">
      <c r="A30" s="70" t="s">
        <v>55</v>
      </c>
      <c r="B30" s="53" t="s">
        <v>401</v>
      </c>
      <c r="C30" s="59" t="s">
        <v>188</v>
      </c>
      <c r="D30" s="54" t="s">
        <v>148</v>
      </c>
      <c r="E30" s="54" t="s">
        <v>37</v>
      </c>
      <c r="F30" s="55">
        <v>45</v>
      </c>
      <c r="G30" s="56"/>
      <c r="H30" s="57"/>
      <c r="I30" s="61"/>
      <c r="J30" s="56"/>
      <c r="K30" s="57"/>
      <c r="L30" s="61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>
        <v>1</v>
      </c>
      <c r="Z30" s="59">
        <v>2</v>
      </c>
      <c r="AA30" s="60" t="s">
        <v>37</v>
      </c>
      <c r="AB30" s="58">
        <v>1</v>
      </c>
      <c r="AC30" s="57">
        <v>2</v>
      </c>
      <c r="AD30" s="61" t="s">
        <v>37</v>
      </c>
      <c r="AE30" s="58"/>
      <c r="AF30" s="59"/>
      <c r="AG30" s="60"/>
      <c r="AH30" s="58"/>
      <c r="AI30" s="57"/>
      <c r="AJ30" s="61"/>
      <c r="AK30" s="306"/>
      <c r="AL30" s="307"/>
      <c r="AM30" s="308"/>
      <c r="AN30" s="306"/>
      <c r="AO30" s="307"/>
      <c r="AP30" s="308"/>
      <c r="AQ30" s="111">
        <f t="shared" si="1"/>
        <v>30</v>
      </c>
      <c r="AR30" s="43">
        <f t="shared" si="0"/>
        <v>4</v>
      </c>
    </row>
    <row r="31" spans="1:44" ht="12" customHeight="1" thickBot="1">
      <c r="A31" s="70" t="s">
        <v>103</v>
      </c>
      <c r="B31" s="53" t="s">
        <v>402</v>
      </c>
      <c r="C31" s="59" t="s">
        <v>188</v>
      </c>
      <c r="D31" s="54" t="s">
        <v>148</v>
      </c>
      <c r="E31" s="54" t="s">
        <v>149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7"/>
      <c r="AD31" s="61"/>
      <c r="AE31" s="58"/>
      <c r="AF31" s="59"/>
      <c r="AG31" s="60"/>
      <c r="AH31" s="58"/>
      <c r="AI31" s="57"/>
      <c r="AJ31" s="61"/>
      <c r="AK31" s="306"/>
      <c r="AL31" s="307"/>
      <c r="AM31" s="308"/>
      <c r="AN31" s="306"/>
      <c r="AO31" s="307"/>
      <c r="AP31" s="308"/>
      <c r="AQ31" s="111">
        <f t="shared" si="1"/>
        <v>30</v>
      </c>
      <c r="AR31" s="43">
        <f t="shared" si="0"/>
        <v>2</v>
      </c>
    </row>
    <row r="32" spans="1:44" ht="12" customHeight="1" thickBot="1" thickTop="1">
      <c r="A32" s="367" t="s">
        <v>92</v>
      </c>
      <c r="B32" s="368"/>
      <c r="C32" s="368"/>
      <c r="D32" s="368"/>
      <c r="E32" s="368"/>
      <c r="F32" s="368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413"/>
      <c r="AR32" s="414"/>
    </row>
    <row r="33" spans="1:44" ht="12" customHeight="1">
      <c r="A33" s="40" t="s">
        <v>93</v>
      </c>
      <c r="B33" s="8" t="s">
        <v>378</v>
      </c>
      <c r="C33" s="12" t="s">
        <v>188</v>
      </c>
      <c r="D33" s="9" t="s">
        <v>148</v>
      </c>
      <c r="E33" s="9" t="s">
        <v>150</v>
      </c>
      <c r="F33" s="10">
        <v>45</v>
      </c>
      <c r="G33" s="11"/>
      <c r="H33" s="12"/>
      <c r="I33" s="13"/>
      <c r="J33" s="11"/>
      <c r="K33" s="12"/>
      <c r="L33" s="13"/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>
        <v>1</v>
      </c>
      <c r="AF33" s="12">
        <v>1</v>
      </c>
      <c r="AG33" s="13" t="s">
        <v>37</v>
      </c>
      <c r="AH33" s="11">
        <v>1</v>
      </c>
      <c r="AI33" s="12">
        <v>1</v>
      </c>
      <c r="AJ33" s="13" t="s">
        <v>37</v>
      </c>
      <c r="AK33" s="300"/>
      <c r="AL33" s="301"/>
      <c r="AM33" s="302"/>
      <c r="AN33" s="300"/>
      <c r="AO33" s="301"/>
      <c r="AP33" s="302"/>
      <c r="AQ33" s="109">
        <f>SUM(G33,J33,M33,P33,S33,V33,Y33,AB33,AE33,AH33,AK33,AN33)*15</f>
        <v>30</v>
      </c>
      <c r="AR33" s="14">
        <f>SUM(H33,K33,N33,Q33,T33,W33,Z33,AC33,AF33,AI33,AL33,AO33)</f>
        <v>2</v>
      </c>
    </row>
    <row r="34" spans="1:44" ht="12" customHeight="1" thickBot="1">
      <c r="A34" s="84" t="s">
        <v>94</v>
      </c>
      <c r="B34" s="53" t="s">
        <v>379</v>
      </c>
      <c r="C34" s="57" t="s">
        <v>188</v>
      </c>
      <c r="D34" s="76" t="s">
        <v>148</v>
      </c>
      <c r="E34" s="76" t="s">
        <v>150</v>
      </c>
      <c r="F34" s="77">
        <v>45</v>
      </c>
      <c r="G34" s="56"/>
      <c r="H34" s="57"/>
      <c r="I34" s="61"/>
      <c r="J34" s="56"/>
      <c r="K34" s="57"/>
      <c r="L34" s="61"/>
      <c r="M34" s="56"/>
      <c r="N34" s="57"/>
      <c r="O34" s="61"/>
      <c r="P34" s="56"/>
      <c r="Q34" s="57"/>
      <c r="R34" s="61"/>
      <c r="S34" s="56"/>
      <c r="T34" s="57"/>
      <c r="U34" s="61"/>
      <c r="V34" s="56"/>
      <c r="W34" s="57"/>
      <c r="X34" s="61"/>
      <c r="Y34" s="56"/>
      <c r="Z34" s="57"/>
      <c r="AA34" s="61"/>
      <c r="AB34" s="56"/>
      <c r="AC34" s="57"/>
      <c r="AD34" s="61"/>
      <c r="AE34" s="56">
        <v>1</v>
      </c>
      <c r="AF34" s="57">
        <v>1</v>
      </c>
      <c r="AG34" s="61" t="s">
        <v>37</v>
      </c>
      <c r="AH34" s="56">
        <v>1</v>
      </c>
      <c r="AI34" s="57">
        <v>1</v>
      </c>
      <c r="AJ34" s="61" t="s">
        <v>37</v>
      </c>
      <c r="AK34" s="306"/>
      <c r="AL34" s="307"/>
      <c r="AM34" s="308"/>
      <c r="AN34" s="306"/>
      <c r="AO34" s="307"/>
      <c r="AP34" s="308"/>
      <c r="AQ34" s="111">
        <f>SUM(G34,J34,M34,P34,S34,V34,Y34,AB34,AE34,AH34,AK34,AN34)*15</f>
        <v>30</v>
      </c>
      <c r="AR34" s="43">
        <f>SUM(H34,K34,N34,Q34,T34,W34,Z34,AC34,AF34,AI34,AL34,AO34)</f>
        <v>2</v>
      </c>
    </row>
    <row r="35" spans="1:44" ht="12" customHeight="1" thickBot="1" thickTop="1">
      <c r="A35" s="410" t="s">
        <v>35</v>
      </c>
      <c r="B35" s="411"/>
      <c r="C35" s="411"/>
      <c r="D35" s="411"/>
      <c r="E35" s="411"/>
      <c r="F35" s="411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13"/>
      <c r="AR35" s="414"/>
    </row>
    <row r="36" spans="1:44" ht="12" customHeight="1" thickBot="1">
      <c r="A36" s="71" t="s">
        <v>182</v>
      </c>
      <c r="B36" s="79" t="s">
        <v>216</v>
      </c>
      <c r="C36" s="2"/>
      <c r="D36" s="5"/>
      <c r="E36" s="5"/>
      <c r="F36" s="6"/>
      <c r="G36" s="38"/>
      <c r="H36" s="2">
        <v>3</v>
      </c>
      <c r="I36" s="3"/>
      <c r="J36" s="38"/>
      <c r="K36" s="2">
        <v>3</v>
      </c>
      <c r="L36" s="3"/>
      <c r="M36" s="38"/>
      <c r="N36" s="2"/>
      <c r="O36" s="3"/>
      <c r="P36" s="38"/>
      <c r="Q36" s="2"/>
      <c r="R36" s="3"/>
      <c r="S36" s="38"/>
      <c r="T36" s="2"/>
      <c r="U36" s="3"/>
      <c r="V36" s="38"/>
      <c r="W36" s="2">
        <v>2</v>
      </c>
      <c r="X36" s="3"/>
      <c r="Y36" s="38"/>
      <c r="Z36" s="2">
        <v>4</v>
      </c>
      <c r="AA36" s="3"/>
      <c r="AB36" s="38"/>
      <c r="AC36" s="2"/>
      <c r="AD36" s="3"/>
      <c r="AE36" s="38"/>
      <c r="AF36" s="2">
        <v>2</v>
      </c>
      <c r="AG36" s="3"/>
      <c r="AH36" s="38"/>
      <c r="AI36" s="2">
        <v>3</v>
      </c>
      <c r="AJ36" s="3"/>
      <c r="AK36" s="309"/>
      <c r="AL36" s="310"/>
      <c r="AM36" s="311"/>
      <c r="AN36" s="309"/>
      <c r="AO36" s="310"/>
      <c r="AP36" s="311"/>
      <c r="AQ36" s="112"/>
      <c r="AR36" s="7">
        <f>SUM(H36,K36,N36,Q36,T36,W36,Z36,AC36,AF36,AI36,AL36,AO36)</f>
        <v>17</v>
      </c>
    </row>
    <row r="37" spans="1:44" ht="12" customHeight="1" thickBot="1" thickTop="1">
      <c r="A37" s="86" t="s">
        <v>22</v>
      </c>
      <c r="B37" s="87" t="s">
        <v>353</v>
      </c>
      <c r="C37" s="88"/>
      <c r="D37" s="89"/>
      <c r="E37" s="90" t="s">
        <v>151</v>
      </c>
      <c r="F37" s="91"/>
      <c r="G37" s="92"/>
      <c r="H37" s="93"/>
      <c r="I37" s="94"/>
      <c r="J37" s="92"/>
      <c r="K37" s="93"/>
      <c r="L37" s="94"/>
      <c r="M37" s="92"/>
      <c r="N37" s="93"/>
      <c r="O37" s="94"/>
      <c r="P37" s="92"/>
      <c r="Q37" s="93"/>
      <c r="R37" s="94"/>
      <c r="S37" s="92"/>
      <c r="T37" s="93"/>
      <c r="U37" s="94"/>
      <c r="V37" s="92"/>
      <c r="W37" s="93"/>
      <c r="X37" s="94"/>
      <c r="Y37" s="92"/>
      <c r="Z37" s="93"/>
      <c r="AA37" s="94"/>
      <c r="AB37" s="92"/>
      <c r="AC37" s="95"/>
      <c r="AD37" s="96"/>
      <c r="AE37" s="92"/>
      <c r="AF37" s="93"/>
      <c r="AG37" s="94"/>
      <c r="AH37" s="92"/>
      <c r="AI37" s="95"/>
      <c r="AJ37" s="96"/>
      <c r="AK37" s="312">
        <v>0</v>
      </c>
      <c r="AL37" s="313">
        <v>4</v>
      </c>
      <c r="AM37" s="314" t="s">
        <v>37</v>
      </c>
      <c r="AN37" s="312">
        <v>0</v>
      </c>
      <c r="AO37" s="313">
        <v>4</v>
      </c>
      <c r="AP37" s="314" t="s">
        <v>37</v>
      </c>
      <c r="AQ37" s="113">
        <f>SUM(G37,J37,M37,P37,S37,V37,Y37,AB37,AE37,AH37,AK37,AN37)*15</f>
        <v>0</v>
      </c>
      <c r="AR37" s="97">
        <f>SUM(H37,K37,N37,Q37,T37,W37,Z37,AC37,AF37,AI37,AL37,AO37)</f>
        <v>8</v>
      </c>
    </row>
    <row r="38" spans="1:44" ht="12" customHeight="1" thickBot="1" thickTop="1">
      <c r="A38" s="430" t="s">
        <v>21</v>
      </c>
      <c r="B38" s="431"/>
      <c r="C38" s="431"/>
      <c r="D38" s="431"/>
      <c r="E38" s="431"/>
      <c r="F38" s="432"/>
      <c r="G38" s="44">
        <f>SUM(G8:G31,G33,G36,G37)</f>
        <v>21.5</v>
      </c>
      <c r="H38" s="45">
        <f>SUM(H8:H31,H33,H36,H37)</f>
        <v>30</v>
      </c>
      <c r="I38" s="46"/>
      <c r="J38" s="44">
        <f>SUM(J8:J31,J33,J36,J37)</f>
        <v>20.5</v>
      </c>
      <c r="K38" s="45">
        <f>SUM(K8:K31,K33,K36,K37)</f>
        <v>28</v>
      </c>
      <c r="L38" s="46"/>
      <c r="M38" s="44">
        <f>SUM(M8:M31,M33,M36,M37)</f>
        <v>21.5</v>
      </c>
      <c r="N38" s="45">
        <f>SUM(N8:N31,N33,N36,N37)</f>
        <v>26</v>
      </c>
      <c r="O38" s="46"/>
      <c r="P38" s="44">
        <f>SUM(P8:P31,P33,P36,P37)</f>
        <v>21.5</v>
      </c>
      <c r="Q38" s="45">
        <f>SUM(Q8:Q31,Q33,Q36,Q37)</f>
        <v>26</v>
      </c>
      <c r="R38" s="46"/>
      <c r="S38" s="44">
        <f>SUM(S8:S31,S33,S36,S37)</f>
        <v>20.5</v>
      </c>
      <c r="T38" s="45">
        <f>SUM(T8:T31,T33,T36,T37)</f>
        <v>26</v>
      </c>
      <c r="U38" s="46"/>
      <c r="V38" s="44">
        <f>SUM(V8:V31,V33,V36,V37)</f>
        <v>18.5</v>
      </c>
      <c r="W38" s="45">
        <f>SUM(W8:W31,W33,W36,W37)</f>
        <v>25</v>
      </c>
      <c r="X38" s="46"/>
      <c r="Y38" s="44">
        <f>SUM(Y8:Y31,Y33,Y36,Y37)</f>
        <v>17.5</v>
      </c>
      <c r="Z38" s="45">
        <f>SUM(Z8:Z31,Z33,Z36,Z37)</f>
        <v>26</v>
      </c>
      <c r="AA38" s="46"/>
      <c r="AB38" s="44">
        <f>SUM(AB8:AB31,AB33,AB36,AB37)</f>
        <v>18.5</v>
      </c>
      <c r="AC38" s="45">
        <f>SUM(AC8:AC31,AC33,AC36,AC37)</f>
        <v>26</v>
      </c>
      <c r="AD38" s="46"/>
      <c r="AE38" s="44">
        <f>SUM(AE8:AE31,AE33,AE36,AE37)</f>
        <v>11.5</v>
      </c>
      <c r="AF38" s="45">
        <f>SUM(AF8:AF31,AF33,AF36,AF37)</f>
        <v>18</v>
      </c>
      <c r="AG38" s="46"/>
      <c r="AH38" s="44">
        <f>SUM(AH8:AH31,AH33,AH36,AH37)</f>
        <v>11.5</v>
      </c>
      <c r="AI38" s="45">
        <f>SUM(AI8:AI31,AI33,AI36,AI37)</f>
        <v>21</v>
      </c>
      <c r="AJ38" s="46"/>
      <c r="AK38" s="315">
        <f>SUM(AK8:AK31,AK33,AK36,AK37)</f>
        <v>0</v>
      </c>
      <c r="AL38" s="316">
        <f>SUM(AL8:AL31,AL33,AL36,AL37)</f>
        <v>4</v>
      </c>
      <c r="AM38" s="317"/>
      <c r="AN38" s="318">
        <f>SUM(AN8:AN31,AN33,AN36,AN37)</f>
        <v>0</v>
      </c>
      <c r="AO38" s="316">
        <f>SUM(AO8:AO31,AO33,AO36,AO37)</f>
        <v>4</v>
      </c>
      <c r="AP38" s="317"/>
      <c r="AQ38" s="247">
        <f>SUM(AQ8:AQ31,AQ33,AQ36,AQ37)</f>
        <v>2745</v>
      </c>
      <c r="AR38" s="144">
        <f>SUM(AR8:AR31,AR33,AR36,AR37)</f>
        <v>260</v>
      </c>
    </row>
    <row r="39" spans="1:44" ht="12" customHeight="1" thickBot="1" thickTop="1">
      <c r="A39" s="433" t="s">
        <v>26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5"/>
    </row>
    <row r="40" spans="1:44" ht="12" customHeight="1" thickBot="1">
      <c r="A40" s="436" t="s">
        <v>141</v>
      </c>
      <c r="B40" s="437" t="s">
        <v>142</v>
      </c>
      <c r="C40" s="439" t="s">
        <v>143</v>
      </c>
      <c r="D40" s="441" t="s">
        <v>409</v>
      </c>
      <c r="E40" s="441" t="s">
        <v>42</v>
      </c>
      <c r="F40" s="443" t="s">
        <v>144</v>
      </c>
      <c r="G40" s="445" t="s">
        <v>0</v>
      </c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7"/>
      <c r="AQ40" s="445"/>
      <c r="AR40" s="448"/>
    </row>
    <row r="41" spans="1:48" ht="12" customHeight="1">
      <c r="A41" s="436"/>
      <c r="B41" s="438"/>
      <c r="C41" s="440"/>
      <c r="D41" s="442"/>
      <c r="E41" s="442"/>
      <c r="F41" s="444"/>
      <c r="G41" s="427" t="s">
        <v>2</v>
      </c>
      <c r="H41" s="428"/>
      <c r="I41" s="429"/>
      <c r="J41" s="427" t="s">
        <v>3</v>
      </c>
      <c r="K41" s="428"/>
      <c r="L41" s="429"/>
      <c r="M41" s="427" t="s">
        <v>4</v>
      </c>
      <c r="N41" s="428"/>
      <c r="O41" s="429"/>
      <c r="P41" s="427" t="s">
        <v>5</v>
      </c>
      <c r="Q41" s="428"/>
      <c r="R41" s="429"/>
      <c r="S41" s="427" t="s">
        <v>6</v>
      </c>
      <c r="T41" s="428"/>
      <c r="U41" s="429"/>
      <c r="V41" s="427" t="s">
        <v>7</v>
      </c>
      <c r="W41" s="428"/>
      <c r="X41" s="429"/>
      <c r="Y41" s="427" t="s">
        <v>8</v>
      </c>
      <c r="Z41" s="428"/>
      <c r="AA41" s="429"/>
      <c r="AB41" s="427" t="s">
        <v>9</v>
      </c>
      <c r="AC41" s="428"/>
      <c r="AD41" s="429"/>
      <c r="AE41" s="427" t="s">
        <v>10</v>
      </c>
      <c r="AF41" s="428"/>
      <c r="AG41" s="429"/>
      <c r="AH41" s="427" t="s">
        <v>11</v>
      </c>
      <c r="AI41" s="428"/>
      <c r="AJ41" s="429"/>
      <c r="AK41" s="427" t="s">
        <v>44</v>
      </c>
      <c r="AL41" s="428"/>
      <c r="AM41" s="429"/>
      <c r="AN41" s="427" t="s">
        <v>45</v>
      </c>
      <c r="AO41" s="428"/>
      <c r="AP41" s="429"/>
      <c r="AQ41" s="423" t="s">
        <v>145</v>
      </c>
      <c r="AR41" s="425" t="s">
        <v>146</v>
      </c>
      <c r="AT41" s="99"/>
      <c r="AU41" s="99"/>
      <c r="AV41" s="99"/>
    </row>
    <row r="42" spans="1:48" ht="12" customHeight="1" thickBot="1">
      <c r="A42" s="436"/>
      <c r="B42" s="438"/>
      <c r="C42" s="440"/>
      <c r="D42" s="442"/>
      <c r="E42" s="442"/>
      <c r="F42" s="444"/>
      <c r="G42" s="82" t="s">
        <v>1</v>
      </c>
      <c r="H42" s="83" t="s">
        <v>12</v>
      </c>
      <c r="I42" s="85" t="s">
        <v>25</v>
      </c>
      <c r="J42" s="82" t="s">
        <v>1</v>
      </c>
      <c r="K42" s="83" t="s">
        <v>12</v>
      </c>
      <c r="L42" s="85" t="s">
        <v>25</v>
      </c>
      <c r="M42" s="82" t="s">
        <v>1</v>
      </c>
      <c r="N42" s="83" t="s">
        <v>12</v>
      </c>
      <c r="O42" s="85" t="s">
        <v>25</v>
      </c>
      <c r="P42" s="82" t="s">
        <v>1</v>
      </c>
      <c r="Q42" s="83" t="s">
        <v>12</v>
      </c>
      <c r="R42" s="85" t="s">
        <v>25</v>
      </c>
      <c r="S42" s="82" t="s">
        <v>1</v>
      </c>
      <c r="T42" s="83" t="s">
        <v>12</v>
      </c>
      <c r="U42" s="85" t="s">
        <v>25</v>
      </c>
      <c r="V42" s="82" t="s">
        <v>1</v>
      </c>
      <c r="W42" s="83" t="s">
        <v>12</v>
      </c>
      <c r="X42" s="85" t="s">
        <v>25</v>
      </c>
      <c r="Y42" s="82" t="s">
        <v>1</v>
      </c>
      <c r="Z42" s="83" t="s">
        <v>12</v>
      </c>
      <c r="AA42" s="85" t="s">
        <v>25</v>
      </c>
      <c r="AB42" s="82" t="s">
        <v>1</v>
      </c>
      <c r="AC42" s="83" t="s">
        <v>12</v>
      </c>
      <c r="AD42" s="85" t="s">
        <v>25</v>
      </c>
      <c r="AE42" s="82" t="s">
        <v>1</v>
      </c>
      <c r="AF42" s="83" t="s">
        <v>12</v>
      </c>
      <c r="AG42" s="85" t="s">
        <v>25</v>
      </c>
      <c r="AH42" s="82" t="s">
        <v>1</v>
      </c>
      <c r="AI42" s="83" t="s">
        <v>12</v>
      </c>
      <c r="AJ42" s="85" t="s">
        <v>25</v>
      </c>
      <c r="AK42" s="82" t="s">
        <v>1</v>
      </c>
      <c r="AL42" s="83" t="s">
        <v>12</v>
      </c>
      <c r="AM42" s="85" t="s">
        <v>25</v>
      </c>
      <c r="AN42" s="82" t="s">
        <v>1</v>
      </c>
      <c r="AO42" s="83" t="s">
        <v>12</v>
      </c>
      <c r="AP42" s="85" t="s">
        <v>25</v>
      </c>
      <c r="AQ42" s="424"/>
      <c r="AR42" s="426"/>
      <c r="AT42" s="1"/>
      <c r="AU42" s="1"/>
      <c r="AV42" s="1"/>
    </row>
    <row r="43" spans="1:44" ht="12" customHeight="1" thickBot="1" thickTop="1">
      <c r="A43" s="367" t="s">
        <v>91</v>
      </c>
      <c r="B43" s="368"/>
      <c r="C43" s="368"/>
      <c r="D43" s="368"/>
      <c r="E43" s="368"/>
      <c r="F43" s="368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413"/>
      <c r="AR43" s="414"/>
    </row>
    <row r="44" spans="1:44" ht="12" customHeight="1">
      <c r="A44" s="40" t="s">
        <v>14</v>
      </c>
      <c r="B44" s="8" t="s">
        <v>365</v>
      </c>
      <c r="C44" s="12" t="s">
        <v>376</v>
      </c>
      <c r="D44" s="9" t="s">
        <v>148</v>
      </c>
      <c r="E44" s="9" t="s">
        <v>149</v>
      </c>
      <c r="F44" s="10">
        <v>45</v>
      </c>
      <c r="G44" s="11"/>
      <c r="H44" s="12"/>
      <c r="I44" s="13"/>
      <c r="J44" s="11"/>
      <c r="K44" s="12"/>
      <c r="L44" s="13"/>
      <c r="M44" s="11">
        <v>3</v>
      </c>
      <c r="N44" s="12">
        <v>4</v>
      </c>
      <c r="O44" s="13" t="s">
        <v>36</v>
      </c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300"/>
      <c r="AL44" s="301"/>
      <c r="AM44" s="302"/>
      <c r="AN44" s="300"/>
      <c r="AO44" s="301"/>
      <c r="AP44" s="302"/>
      <c r="AQ44" s="109">
        <f>SUM(G44,J44,M44,P44,S44,V44,Y44,AB44,AE44,AH44,AK44,AN44)*15</f>
        <v>45</v>
      </c>
      <c r="AR44" s="14">
        <f>SUM(H44,K44,N44,Q44,T44,W44,Z44,AC44,AF44,AI44,AL44,AO44)</f>
        <v>4</v>
      </c>
    </row>
    <row r="45" spans="1:44" ht="12" customHeight="1">
      <c r="A45" s="41" t="s">
        <v>15</v>
      </c>
      <c r="B45" s="15" t="s">
        <v>366</v>
      </c>
      <c r="C45" s="19" t="s">
        <v>406</v>
      </c>
      <c r="D45" s="16" t="s">
        <v>148</v>
      </c>
      <c r="E45" s="16" t="s">
        <v>149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56"/>
      <c r="Q45" s="57"/>
      <c r="R45" s="61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303"/>
      <c r="AL45" s="304"/>
      <c r="AM45" s="305"/>
      <c r="AN45" s="303"/>
      <c r="AO45" s="304"/>
      <c r="AP45" s="305"/>
      <c r="AQ45" s="110">
        <f aca="true" t="shared" si="2" ref="AQ45:AQ57">SUM(G45,J45,M45,P45,S45,V45,Y45,AB45,AE45,AH45,AK45,AN45)*15</f>
        <v>60</v>
      </c>
      <c r="AR45" s="21">
        <f aca="true" t="shared" si="3" ref="AR45:AR57">SUM(H45,K45,N45,Q45,T45,W45,Z45,AC45,AF45,AI45,AL45,AO45)</f>
        <v>6</v>
      </c>
    </row>
    <row r="46" spans="1:44" ht="12" customHeight="1">
      <c r="A46" s="41" t="s">
        <v>13</v>
      </c>
      <c r="B46" s="15" t="s">
        <v>367</v>
      </c>
      <c r="C46" s="19"/>
      <c r="D46" s="16" t="s">
        <v>148</v>
      </c>
      <c r="E46" s="16" t="s">
        <v>149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18">
        <v>3</v>
      </c>
      <c r="Q46" s="19">
        <v>4</v>
      </c>
      <c r="R46" s="20" t="s">
        <v>36</v>
      </c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303"/>
      <c r="AL46" s="304"/>
      <c r="AM46" s="305"/>
      <c r="AN46" s="303"/>
      <c r="AO46" s="304"/>
      <c r="AP46" s="305"/>
      <c r="AQ46" s="110">
        <f t="shared" si="2"/>
        <v>45</v>
      </c>
      <c r="AR46" s="21">
        <f t="shared" si="3"/>
        <v>4</v>
      </c>
    </row>
    <row r="47" spans="1:44" ht="12" customHeight="1">
      <c r="A47" s="41" t="s">
        <v>16</v>
      </c>
      <c r="B47" s="15" t="s">
        <v>368</v>
      </c>
      <c r="C47" s="19" t="s">
        <v>407</v>
      </c>
      <c r="D47" s="16" t="s">
        <v>148</v>
      </c>
      <c r="E47" s="16" t="s">
        <v>149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3</v>
      </c>
      <c r="U47" s="20" t="s">
        <v>37</v>
      </c>
      <c r="V47" s="18">
        <v>2</v>
      </c>
      <c r="W47" s="19">
        <v>3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303"/>
      <c r="AL47" s="304"/>
      <c r="AM47" s="305"/>
      <c r="AN47" s="303"/>
      <c r="AO47" s="304"/>
      <c r="AP47" s="305"/>
      <c r="AQ47" s="110">
        <f t="shared" si="2"/>
        <v>60</v>
      </c>
      <c r="AR47" s="21">
        <f t="shared" si="3"/>
        <v>6</v>
      </c>
    </row>
    <row r="48" spans="1:44" ht="12" customHeight="1">
      <c r="A48" s="41" t="s">
        <v>18</v>
      </c>
      <c r="B48" s="15" t="s">
        <v>369</v>
      </c>
      <c r="C48" s="19"/>
      <c r="D48" s="16" t="s">
        <v>148</v>
      </c>
      <c r="E48" s="16" t="s">
        <v>149</v>
      </c>
      <c r="F48" s="17">
        <v>45</v>
      </c>
      <c r="G48" s="18">
        <v>1</v>
      </c>
      <c r="H48" s="19">
        <v>0</v>
      </c>
      <c r="I48" s="20" t="s">
        <v>43</v>
      </c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303"/>
      <c r="AL48" s="304"/>
      <c r="AM48" s="305"/>
      <c r="AN48" s="303"/>
      <c r="AO48" s="304"/>
      <c r="AP48" s="305"/>
      <c r="AQ48" s="110">
        <f t="shared" si="2"/>
        <v>15</v>
      </c>
      <c r="AR48" s="21">
        <f t="shared" si="3"/>
        <v>0</v>
      </c>
    </row>
    <row r="49" spans="1:44" ht="22.5" customHeight="1">
      <c r="A49" s="72" t="s">
        <v>66</v>
      </c>
      <c r="B49" s="39" t="s">
        <v>370</v>
      </c>
      <c r="C49" s="78"/>
      <c r="D49" s="16" t="s">
        <v>148</v>
      </c>
      <c r="E49" s="16" t="s">
        <v>149</v>
      </c>
      <c r="F49" s="17">
        <v>45</v>
      </c>
      <c r="G49" s="18"/>
      <c r="H49" s="19"/>
      <c r="I49" s="20"/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>
        <v>2</v>
      </c>
      <c r="Z49" s="19">
        <v>2</v>
      </c>
      <c r="AA49" s="20" t="s">
        <v>36</v>
      </c>
      <c r="AB49" s="18">
        <v>2</v>
      </c>
      <c r="AC49" s="19">
        <v>2</v>
      </c>
      <c r="AD49" s="20" t="s">
        <v>36</v>
      </c>
      <c r="AE49" s="18"/>
      <c r="AF49" s="19"/>
      <c r="AG49" s="20"/>
      <c r="AH49" s="18"/>
      <c r="AI49" s="19"/>
      <c r="AJ49" s="20"/>
      <c r="AK49" s="303"/>
      <c r="AL49" s="304"/>
      <c r="AM49" s="305"/>
      <c r="AN49" s="303"/>
      <c r="AO49" s="304"/>
      <c r="AP49" s="305"/>
      <c r="AQ49" s="110">
        <f>SUM(G49,J49,M49,P49,S49,V49,Y49,AB49,AE49,AH49,AK49,AN49)*15</f>
        <v>60</v>
      </c>
      <c r="AR49" s="21">
        <f t="shared" si="3"/>
        <v>4</v>
      </c>
    </row>
    <row r="50" spans="1:44" ht="12" customHeight="1">
      <c r="A50" s="72" t="s">
        <v>59</v>
      </c>
      <c r="B50" s="39" t="s">
        <v>371</v>
      </c>
      <c r="C50" s="78" t="s">
        <v>469</v>
      </c>
      <c r="D50" s="16" t="s">
        <v>148</v>
      </c>
      <c r="E50" s="16" t="s">
        <v>149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>
        <v>2</v>
      </c>
      <c r="AF50" s="19">
        <v>4</v>
      </c>
      <c r="AG50" s="20" t="s">
        <v>36</v>
      </c>
      <c r="AH50" s="18"/>
      <c r="AI50" s="19"/>
      <c r="AJ50" s="20"/>
      <c r="AK50" s="303"/>
      <c r="AL50" s="304"/>
      <c r="AM50" s="305"/>
      <c r="AN50" s="303"/>
      <c r="AO50" s="304"/>
      <c r="AP50" s="305"/>
      <c r="AQ50" s="110">
        <f t="shared" si="2"/>
        <v>30</v>
      </c>
      <c r="AR50" s="21">
        <f t="shared" si="3"/>
        <v>4</v>
      </c>
    </row>
    <row r="51" spans="1:44" ht="12" customHeight="1">
      <c r="A51" s="41" t="s">
        <v>104</v>
      </c>
      <c r="B51" s="115" t="s">
        <v>475</v>
      </c>
      <c r="C51" s="19" t="s">
        <v>188</v>
      </c>
      <c r="D51" s="16" t="s">
        <v>148</v>
      </c>
      <c r="E51" s="16" t="s">
        <v>149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1</v>
      </c>
      <c r="AF51" s="19">
        <v>4</v>
      </c>
      <c r="AG51" s="20" t="s">
        <v>37</v>
      </c>
      <c r="AH51" s="18">
        <v>1</v>
      </c>
      <c r="AI51" s="19">
        <v>4</v>
      </c>
      <c r="AJ51" s="25" t="s">
        <v>37</v>
      </c>
      <c r="AK51" s="303"/>
      <c r="AL51" s="304"/>
      <c r="AM51" s="305"/>
      <c r="AN51" s="303"/>
      <c r="AO51" s="304"/>
      <c r="AP51" s="305"/>
      <c r="AQ51" s="110">
        <f t="shared" si="2"/>
        <v>30</v>
      </c>
      <c r="AR51" s="21">
        <f t="shared" si="3"/>
        <v>8</v>
      </c>
    </row>
    <row r="52" spans="1:44" ht="12" customHeight="1">
      <c r="A52" s="41" t="s">
        <v>96</v>
      </c>
      <c r="B52" s="15" t="s">
        <v>372</v>
      </c>
      <c r="C52" s="19" t="s">
        <v>191</v>
      </c>
      <c r="D52" s="16" t="s">
        <v>148</v>
      </c>
      <c r="E52" s="16" t="s">
        <v>149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303">
        <v>1</v>
      </c>
      <c r="AL52" s="304">
        <v>4</v>
      </c>
      <c r="AM52" s="305" t="s">
        <v>37</v>
      </c>
      <c r="AN52" s="303"/>
      <c r="AO52" s="304"/>
      <c r="AP52" s="305"/>
      <c r="AQ52" s="110">
        <f t="shared" si="2"/>
        <v>15</v>
      </c>
      <c r="AR52" s="21">
        <f t="shared" si="3"/>
        <v>4</v>
      </c>
    </row>
    <row r="53" spans="1:44" ht="12" customHeight="1">
      <c r="A53" s="41" t="s">
        <v>67</v>
      </c>
      <c r="B53" s="15" t="s">
        <v>373</v>
      </c>
      <c r="C53" s="19" t="s">
        <v>188</v>
      </c>
      <c r="D53" s="16" t="s">
        <v>157</v>
      </c>
      <c r="E53" s="16" t="s">
        <v>37</v>
      </c>
      <c r="F53" s="17" t="s">
        <v>156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>
        <v>2</v>
      </c>
      <c r="Z53" s="19">
        <v>1</v>
      </c>
      <c r="AA53" s="20" t="s">
        <v>37</v>
      </c>
      <c r="AB53" s="18">
        <v>2</v>
      </c>
      <c r="AC53" s="19">
        <v>1</v>
      </c>
      <c r="AD53" s="20" t="s">
        <v>37</v>
      </c>
      <c r="AE53" s="18"/>
      <c r="AF53" s="19"/>
      <c r="AG53" s="20"/>
      <c r="AH53" s="18"/>
      <c r="AI53" s="19"/>
      <c r="AJ53" s="20"/>
      <c r="AK53" s="303"/>
      <c r="AL53" s="304"/>
      <c r="AM53" s="305"/>
      <c r="AN53" s="303"/>
      <c r="AO53" s="304"/>
      <c r="AP53" s="305"/>
      <c r="AQ53" s="110">
        <f t="shared" si="2"/>
        <v>60</v>
      </c>
      <c r="AR53" s="21">
        <f t="shared" si="3"/>
        <v>2</v>
      </c>
    </row>
    <row r="54" spans="1:44" ht="12" customHeight="1">
      <c r="A54" s="41" t="s">
        <v>105</v>
      </c>
      <c r="B54" s="15" t="s">
        <v>374</v>
      </c>
      <c r="C54" s="19" t="s">
        <v>408</v>
      </c>
      <c r="D54" s="16" t="s">
        <v>157</v>
      </c>
      <c r="E54" s="16" t="s">
        <v>37</v>
      </c>
      <c r="F54" s="17" t="s">
        <v>156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>
        <v>2</v>
      </c>
      <c r="AF54" s="19">
        <v>1</v>
      </c>
      <c r="AG54" s="20" t="s">
        <v>37</v>
      </c>
      <c r="AH54" s="18">
        <v>2</v>
      </c>
      <c r="AI54" s="19">
        <v>1</v>
      </c>
      <c r="AJ54" s="20" t="s">
        <v>37</v>
      </c>
      <c r="AK54" s="303"/>
      <c r="AL54" s="304"/>
      <c r="AM54" s="305"/>
      <c r="AN54" s="303"/>
      <c r="AO54" s="304"/>
      <c r="AP54" s="305"/>
      <c r="AQ54" s="110">
        <f t="shared" si="2"/>
        <v>60</v>
      </c>
      <c r="AR54" s="21">
        <f t="shared" si="3"/>
        <v>2</v>
      </c>
    </row>
    <row r="55" spans="1:44" ht="12" customHeight="1">
      <c r="A55" s="41" t="s">
        <v>17</v>
      </c>
      <c r="B55" s="15" t="s">
        <v>375</v>
      </c>
      <c r="C55" s="19"/>
      <c r="D55" s="16" t="s">
        <v>148</v>
      </c>
      <c r="E55" s="16" t="s">
        <v>37</v>
      </c>
      <c r="F55" s="17" t="s">
        <v>156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>
        <v>1</v>
      </c>
      <c r="Z55" s="19">
        <v>1</v>
      </c>
      <c r="AA55" s="20" t="s">
        <v>37</v>
      </c>
      <c r="AB55" s="18"/>
      <c r="AC55" s="19"/>
      <c r="AD55" s="20"/>
      <c r="AE55" s="18"/>
      <c r="AF55" s="19"/>
      <c r="AG55" s="20"/>
      <c r="AH55" s="18"/>
      <c r="AI55" s="19"/>
      <c r="AJ55" s="20"/>
      <c r="AK55" s="303"/>
      <c r="AL55" s="304"/>
      <c r="AM55" s="305"/>
      <c r="AN55" s="303"/>
      <c r="AO55" s="304"/>
      <c r="AP55" s="305"/>
      <c r="AQ55" s="110">
        <f t="shared" si="2"/>
        <v>15</v>
      </c>
      <c r="AR55" s="21">
        <f>SUM(H55,K55,N55,Q55,T55,W55,Z55,AC55,AF55,AI55,AL55,AO55)</f>
        <v>1</v>
      </c>
    </row>
    <row r="56" spans="1:44" ht="12" customHeight="1">
      <c r="A56" s="41" t="s">
        <v>118</v>
      </c>
      <c r="B56" s="15" t="s">
        <v>376</v>
      </c>
      <c r="C56" s="19"/>
      <c r="D56" s="16" t="s">
        <v>148</v>
      </c>
      <c r="E56" s="16" t="s">
        <v>149</v>
      </c>
      <c r="F56" s="17">
        <v>45</v>
      </c>
      <c r="G56" s="18"/>
      <c r="H56" s="19"/>
      <c r="I56" s="20"/>
      <c r="J56" s="18">
        <v>2</v>
      </c>
      <c r="K56" s="19">
        <v>3</v>
      </c>
      <c r="L56" s="20" t="s">
        <v>37</v>
      </c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/>
      <c r="Z56" s="19"/>
      <c r="AA56" s="20"/>
      <c r="AB56" s="18"/>
      <c r="AC56" s="19"/>
      <c r="AD56" s="20"/>
      <c r="AE56" s="18"/>
      <c r="AF56" s="19"/>
      <c r="AG56" s="20"/>
      <c r="AH56" s="18"/>
      <c r="AI56" s="19"/>
      <c r="AJ56" s="20"/>
      <c r="AK56" s="303"/>
      <c r="AL56" s="304"/>
      <c r="AM56" s="305"/>
      <c r="AN56" s="303"/>
      <c r="AO56" s="304"/>
      <c r="AP56" s="305"/>
      <c r="AQ56" s="110">
        <f t="shared" si="2"/>
        <v>30</v>
      </c>
      <c r="AR56" s="21">
        <f t="shared" si="3"/>
        <v>3</v>
      </c>
    </row>
    <row r="57" spans="1:44" ht="12" customHeight="1" thickBot="1">
      <c r="A57" s="84" t="s">
        <v>117</v>
      </c>
      <c r="B57" s="53" t="s">
        <v>377</v>
      </c>
      <c r="C57" s="57" t="s">
        <v>191</v>
      </c>
      <c r="D57" s="76" t="s">
        <v>148</v>
      </c>
      <c r="E57" s="76" t="s">
        <v>149</v>
      </c>
      <c r="F57" s="77">
        <v>45</v>
      </c>
      <c r="G57" s="56"/>
      <c r="H57" s="57"/>
      <c r="I57" s="61"/>
      <c r="J57" s="56"/>
      <c r="K57" s="57"/>
      <c r="L57" s="61"/>
      <c r="M57" s="56"/>
      <c r="N57" s="57"/>
      <c r="O57" s="61"/>
      <c r="P57" s="56"/>
      <c r="Q57" s="57"/>
      <c r="R57" s="61"/>
      <c r="S57" s="56"/>
      <c r="T57" s="57"/>
      <c r="U57" s="61"/>
      <c r="V57" s="56"/>
      <c r="W57" s="57"/>
      <c r="X57" s="61"/>
      <c r="Y57" s="56"/>
      <c r="Z57" s="57"/>
      <c r="AA57" s="61"/>
      <c r="AB57" s="56"/>
      <c r="AC57" s="57"/>
      <c r="AD57" s="61"/>
      <c r="AE57" s="56"/>
      <c r="AF57" s="57"/>
      <c r="AG57" s="61"/>
      <c r="AH57" s="56"/>
      <c r="AI57" s="57"/>
      <c r="AJ57" s="61"/>
      <c r="AK57" s="306">
        <v>2</v>
      </c>
      <c r="AL57" s="307">
        <v>2</v>
      </c>
      <c r="AM57" s="308" t="s">
        <v>37</v>
      </c>
      <c r="AN57" s="306"/>
      <c r="AO57" s="307"/>
      <c r="AP57" s="308"/>
      <c r="AQ57" s="111">
        <f t="shared" si="2"/>
        <v>30</v>
      </c>
      <c r="AR57" s="43">
        <f t="shared" si="3"/>
        <v>2</v>
      </c>
    </row>
    <row r="58" spans="1:44" ht="12" customHeight="1" thickBot="1" thickTop="1">
      <c r="A58" s="367" t="s">
        <v>92</v>
      </c>
      <c r="B58" s="368"/>
      <c r="C58" s="368"/>
      <c r="D58" s="368"/>
      <c r="E58" s="368"/>
      <c r="F58" s="368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413"/>
      <c r="AR58" s="414"/>
    </row>
    <row r="59" spans="1:44" ht="12" customHeight="1">
      <c r="A59" s="120" t="s">
        <v>482</v>
      </c>
      <c r="B59" s="156" t="s">
        <v>487</v>
      </c>
      <c r="C59" s="9"/>
      <c r="D59" s="9" t="s">
        <v>148</v>
      </c>
      <c r="E59" s="9" t="s">
        <v>149</v>
      </c>
      <c r="F59" s="10">
        <v>45</v>
      </c>
      <c r="G59" s="11"/>
      <c r="H59" s="12"/>
      <c r="I59" s="13"/>
      <c r="J59" s="11"/>
      <c r="K59" s="12"/>
      <c r="L59" s="13"/>
      <c r="M59" s="11"/>
      <c r="N59" s="12"/>
      <c r="O59" s="13"/>
      <c r="P59" s="11"/>
      <c r="Q59" s="12"/>
      <c r="R59" s="13"/>
      <c r="S59" s="11"/>
      <c r="T59" s="12"/>
      <c r="U59" s="13"/>
      <c r="V59" s="11"/>
      <c r="W59" s="12"/>
      <c r="X59" s="13"/>
      <c r="Y59" s="11"/>
      <c r="Z59" s="12"/>
      <c r="AA59" s="13"/>
      <c r="AB59" s="11"/>
      <c r="AC59" s="12"/>
      <c r="AD59" s="13"/>
      <c r="AE59" s="11"/>
      <c r="AF59" s="12"/>
      <c r="AG59" s="13"/>
      <c r="AH59" s="11">
        <v>2</v>
      </c>
      <c r="AI59" s="12">
        <v>3</v>
      </c>
      <c r="AJ59" s="13" t="s">
        <v>37</v>
      </c>
      <c r="AK59" s="300"/>
      <c r="AL59" s="301"/>
      <c r="AM59" s="302"/>
      <c r="AN59" s="300"/>
      <c r="AO59" s="301"/>
      <c r="AP59" s="302"/>
      <c r="AQ59" s="109">
        <f>SUM(G59,J59,M59,P59,S59,V59,Y59,AB59,AE59,AH59,AK59,AN59)*15</f>
        <v>30</v>
      </c>
      <c r="AR59" s="14">
        <f>SUM(H59,K59,N59,Q59,T59,W59,Z59,AC59,AF59,AI59,AL59,AO59)</f>
        <v>3</v>
      </c>
    </row>
    <row r="60" spans="1:44" ht="12" customHeight="1">
      <c r="A60" s="41" t="s">
        <v>115</v>
      </c>
      <c r="B60" s="15" t="s">
        <v>362</v>
      </c>
      <c r="C60" s="16"/>
      <c r="D60" s="16" t="s">
        <v>148</v>
      </c>
      <c r="E60" s="16" t="s">
        <v>149</v>
      </c>
      <c r="F60" s="17">
        <v>45</v>
      </c>
      <c r="G60" s="18"/>
      <c r="H60" s="19"/>
      <c r="I60" s="20"/>
      <c r="J60" s="18"/>
      <c r="K60" s="19"/>
      <c r="L60" s="20"/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>
        <v>2</v>
      </c>
      <c r="AI60" s="19">
        <v>3</v>
      </c>
      <c r="AJ60" s="20" t="s">
        <v>37</v>
      </c>
      <c r="AK60" s="303"/>
      <c r="AL60" s="304"/>
      <c r="AM60" s="305"/>
      <c r="AN60" s="303"/>
      <c r="AO60" s="304"/>
      <c r="AP60" s="305"/>
      <c r="AQ60" s="110">
        <f>SUM(G60,J60,M60,P60,S60,V60,Y60,AB60,AE60,AH60,AK60,AN60)*15</f>
        <v>30</v>
      </c>
      <c r="AR60" s="21">
        <f>SUM(H60,K60,N60,Q60,T60,W60,Z60,AC60,AF60,AI60,AL60,AO60)</f>
        <v>3</v>
      </c>
    </row>
    <row r="61" spans="1:44" ht="12" customHeight="1">
      <c r="A61" s="41" t="s">
        <v>122</v>
      </c>
      <c r="B61" s="15" t="s">
        <v>363</v>
      </c>
      <c r="C61" s="16"/>
      <c r="D61" s="16" t="s">
        <v>148</v>
      </c>
      <c r="E61" s="16" t="s">
        <v>149</v>
      </c>
      <c r="F61" s="17">
        <v>45</v>
      </c>
      <c r="G61" s="18"/>
      <c r="H61" s="19"/>
      <c r="I61" s="20"/>
      <c r="J61" s="18"/>
      <c r="K61" s="19"/>
      <c r="L61" s="20"/>
      <c r="M61" s="18"/>
      <c r="N61" s="19"/>
      <c r="O61" s="20"/>
      <c r="P61" s="18"/>
      <c r="Q61" s="19"/>
      <c r="R61" s="20"/>
      <c r="S61" s="18"/>
      <c r="T61" s="19"/>
      <c r="U61" s="20"/>
      <c r="V61" s="18"/>
      <c r="W61" s="19"/>
      <c r="X61" s="20"/>
      <c r="Y61" s="18"/>
      <c r="Z61" s="19"/>
      <c r="AA61" s="20"/>
      <c r="AB61" s="18"/>
      <c r="AC61" s="19"/>
      <c r="AD61" s="20"/>
      <c r="AE61" s="18"/>
      <c r="AF61" s="19"/>
      <c r="AG61" s="20"/>
      <c r="AH61" s="18">
        <v>2</v>
      </c>
      <c r="AI61" s="19">
        <v>3</v>
      </c>
      <c r="AJ61" s="20" t="s">
        <v>37</v>
      </c>
      <c r="AK61" s="303"/>
      <c r="AL61" s="304"/>
      <c r="AM61" s="305"/>
      <c r="AN61" s="303"/>
      <c r="AO61" s="304"/>
      <c r="AP61" s="305"/>
      <c r="AQ61" s="110">
        <f>SUM(G61,J61,M61,P61,S61,V61,Y61,AB61,AE61,AH61,AK61,AN61)*15</f>
        <v>30</v>
      </c>
      <c r="AR61" s="21">
        <f>SUM(H61,K61,N61,Q61,T61,W61,Z61,AC61,AF61,AI61,AL61,AO61)</f>
        <v>3</v>
      </c>
    </row>
    <row r="62" spans="1:44" ht="12" customHeight="1" thickBot="1">
      <c r="A62" s="84" t="s">
        <v>116</v>
      </c>
      <c r="B62" s="53" t="s">
        <v>364</v>
      </c>
      <c r="C62" s="76"/>
      <c r="D62" s="76" t="s">
        <v>148</v>
      </c>
      <c r="E62" s="76" t="s">
        <v>149</v>
      </c>
      <c r="F62" s="77">
        <v>45</v>
      </c>
      <c r="G62" s="56"/>
      <c r="H62" s="57"/>
      <c r="I62" s="61"/>
      <c r="J62" s="56"/>
      <c r="K62" s="57"/>
      <c r="L62" s="61"/>
      <c r="M62" s="56"/>
      <c r="N62" s="57"/>
      <c r="O62" s="61"/>
      <c r="P62" s="56"/>
      <c r="Q62" s="57"/>
      <c r="R62" s="61"/>
      <c r="S62" s="56"/>
      <c r="T62" s="57"/>
      <c r="U62" s="61"/>
      <c r="V62" s="56"/>
      <c r="W62" s="57"/>
      <c r="X62" s="61"/>
      <c r="Y62" s="56"/>
      <c r="Z62" s="57"/>
      <c r="AA62" s="61"/>
      <c r="AB62" s="56"/>
      <c r="AC62" s="57"/>
      <c r="AD62" s="61"/>
      <c r="AE62" s="56"/>
      <c r="AF62" s="57"/>
      <c r="AG62" s="61"/>
      <c r="AH62" s="56">
        <v>2</v>
      </c>
      <c r="AI62" s="57">
        <v>3</v>
      </c>
      <c r="AJ62" s="61" t="s">
        <v>37</v>
      </c>
      <c r="AK62" s="306"/>
      <c r="AL62" s="307"/>
      <c r="AM62" s="308"/>
      <c r="AN62" s="306"/>
      <c r="AO62" s="307"/>
      <c r="AP62" s="308"/>
      <c r="AQ62" s="111">
        <f>SUM(G62,J62,M62,P62,S62,V62,Y62,AB62,AE62,AH62,AK62,AN62)*15</f>
        <v>30</v>
      </c>
      <c r="AR62" s="43">
        <f>SUM(H62,K62,N62,Q62,T62,W62,Z62,AC62,AF62,AI62,AL62,AO62)</f>
        <v>3</v>
      </c>
    </row>
    <row r="63" spans="1:44" ht="12" customHeight="1" thickBot="1" thickTop="1">
      <c r="A63" s="410" t="s">
        <v>35</v>
      </c>
      <c r="B63" s="411"/>
      <c r="C63" s="411"/>
      <c r="D63" s="411"/>
      <c r="E63" s="411"/>
      <c r="F63" s="411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3"/>
      <c r="AR63" s="414"/>
    </row>
    <row r="64" spans="1:44" ht="12" customHeight="1" thickBot="1">
      <c r="A64" s="71" t="s">
        <v>182</v>
      </c>
      <c r="B64" s="79" t="s">
        <v>216</v>
      </c>
      <c r="C64" s="2"/>
      <c r="D64" s="5"/>
      <c r="E64" s="5"/>
      <c r="F64" s="6"/>
      <c r="G64" s="38"/>
      <c r="H64" s="2"/>
      <c r="I64" s="3"/>
      <c r="J64" s="38"/>
      <c r="K64" s="2"/>
      <c r="L64" s="3"/>
      <c r="M64" s="38"/>
      <c r="N64" s="2"/>
      <c r="O64" s="3"/>
      <c r="P64" s="38"/>
      <c r="Q64" s="2"/>
      <c r="R64" s="3"/>
      <c r="S64" s="38"/>
      <c r="T64" s="2"/>
      <c r="U64" s="3"/>
      <c r="V64" s="38"/>
      <c r="W64" s="2"/>
      <c r="X64" s="3"/>
      <c r="Y64" s="38"/>
      <c r="Z64" s="2"/>
      <c r="AA64" s="3"/>
      <c r="AB64" s="38"/>
      <c r="AC64" s="2"/>
      <c r="AD64" s="3"/>
      <c r="AE64" s="38"/>
      <c r="AF64" s="2">
        <v>3</v>
      </c>
      <c r="AG64" s="3"/>
      <c r="AH64" s="38"/>
      <c r="AI64" s="2"/>
      <c r="AJ64" s="3"/>
      <c r="AK64" s="309"/>
      <c r="AL64" s="310"/>
      <c r="AM64" s="311"/>
      <c r="AN64" s="309"/>
      <c r="AO64" s="310"/>
      <c r="AP64" s="311"/>
      <c r="AQ64" s="112"/>
      <c r="AR64" s="7">
        <f>SUM(H64,K64,N64,Q64,T64,W64,Z64,AC64,AF64,AI64,AL64,AO64)</f>
        <v>3</v>
      </c>
    </row>
    <row r="65" spans="1:44" ht="12" customHeight="1" thickBot="1" thickTop="1">
      <c r="A65" s="415" t="s">
        <v>19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7"/>
    </row>
    <row r="66" spans="1:44" ht="22.5" customHeight="1">
      <c r="A66" s="73" t="s">
        <v>68</v>
      </c>
      <c r="B66" s="62" t="s">
        <v>354</v>
      </c>
      <c r="C66" s="66" t="s">
        <v>191</v>
      </c>
      <c r="D66" s="63" t="s">
        <v>147</v>
      </c>
      <c r="E66" s="63" t="s">
        <v>37</v>
      </c>
      <c r="F66" s="64" t="s">
        <v>156</v>
      </c>
      <c r="G66" s="65"/>
      <c r="H66" s="66"/>
      <c r="I66" s="67"/>
      <c r="J66" s="65"/>
      <c r="K66" s="66"/>
      <c r="L66" s="67"/>
      <c r="M66" s="65"/>
      <c r="N66" s="66"/>
      <c r="O66" s="67"/>
      <c r="P66" s="65"/>
      <c r="Q66" s="66"/>
      <c r="R66" s="67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  <c r="AH66" s="65"/>
      <c r="AI66" s="66"/>
      <c r="AJ66" s="67"/>
      <c r="AK66" s="319">
        <v>5</v>
      </c>
      <c r="AL66" s="320">
        <v>7</v>
      </c>
      <c r="AM66" s="321" t="s">
        <v>37</v>
      </c>
      <c r="AN66" s="319"/>
      <c r="AO66" s="320"/>
      <c r="AP66" s="321"/>
      <c r="AQ66" s="114">
        <f>SUM(G66,J66,M66,P66,S66,V66,Y66,AB66,AE66,AH66,AK66,AN66)*15</f>
        <v>75</v>
      </c>
      <c r="AR66" s="68">
        <f>SUM(H66,K66,N66,Q66,T66,W66,Z66,AC66,AF66,AI66,AL66,AO66)</f>
        <v>7</v>
      </c>
    </row>
    <row r="67" spans="1:44" ht="12" customHeight="1">
      <c r="A67" s="73" t="s">
        <v>65</v>
      </c>
      <c r="B67" s="62" t="s">
        <v>355</v>
      </c>
      <c r="C67" s="66" t="s">
        <v>191</v>
      </c>
      <c r="D67" s="63" t="s">
        <v>147</v>
      </c>
      <c r="E67" s="63" t="s">
        <v>37</v>
      </c>
      <c r="F67" s="64" t="s">
        <v>156</v>
      </c>
      <c r="G67" s="65"/>
      <c r="H67" s="66"/>
      <c r="I67" s="67"/>
      <c r="J67" s="65"/>
      <c r="K67" s="66"/>
      <c r="L67" s="67"/>
      <c r="M67" s="65"/>
      <c r="N67" s="66"/>
      <c r="O67" s="67"/>
      <c r="P67" s="65"/>
      <c r="Q67" s="66"/>
      <c r="R67" s="67"/>
      <c r="S67" s="65"/>
      <c r="T67" s="66"/>
      <c r="U67" s="67"/>
      <c r="V67" s="65"/>
      <c r="W67" s="66"/>
      <c r="X67" s="67"/>
      <c r="Y67" s="65"/>
      <c r="Z67" s="66"/>
      <c r="AA67" s="67"/>
      <c r="AB67" s="65"/>
      <c r="AC67" s="66"/>
      <c r="AD67" s="67"/>
      <c r="AE67" s="65"/>
      <c r="AF67" s="66"/>
      <c r="AG67" s="67"/>
      <c r="AH67" s="65"/>
      <c r="AI67" s="66"/>
      <c r="AJ67" s="67"/>
      <c r="AK67" s="319"/>
      <c r="AL67" s="320"/>
      <c r="AM67" s="321"/>
      <c r="AN67" s="319">
        <v>5</v>
      </c>
      <c r="AO67" s="320">
        <v>7</v>
      </c>
      <c r="AP67" s="321" t="s">
        <v>37</v>
      </c>
      <c r="AQ67" s="114">
        <f aca="true" t="shared" si="4" ref="AQ67:AQ73">SUM(G67,J67,M67,P67,S67,V67,Y67,AB67,AE67,AH67,AK67,AN67)*15</f>
        <v>75</v>
      </c>
      <c r="AR67" s="68">
        <f aca="true" t="shared" si="5" ref="AR67:AR73">SUM(H67,K67,N67,Q67,T67,W67,Z67,AC67,AF67,AI67,AL67,AO67)</f>
        <v>7</v>
      </c>
    </row>
    <row r="68" spans="1:44" ht="12" customHeight="1">
      <c r="A68" s="73" t="s">
        <v>106</v>
      </c>
      <c r="B68" s="62" t="s">
        <v>356</v>
      </c>
      <c r="C68" s="66" t="s">
        <v>191</v>
      </c>
      <c r="D68" s="63" t="s">
        <v>147</v>
      </c>
      <c r="E68" s="63" t="s">
        <v>37</v>
      </c>
      <c r="F68" s="64" t="s">
        <v>156</v>
      </c>
      <c r="G68" s="65"/>
      <c r="H68" s="66"/>
      <c r="I68" s="67"/>
      <c r="J68" s="65"/>
      <c r="K68" s="66"/>
      <c r="L68" s="67"/>
      <c r="M68" s="65"/>
      <c r="N68" s="66"/>
      <c r="O68" s="67"/>
      <c r="P68" s="65"/>
      <c r="Q68" s="66"/>
      <c r="R68" s="67"/>
      <c r="S68" s="65"/>
      <c r="T68" s="66"/>
      <c r="U68" s="67"/>
      <c r="V68" s="65"/>
      <c r="W68" s="66"/>
      <c r="X68" s="67"/>
      <c r="Y68" s="65"/>
      <c r="Z68" s="66"/>
      <c r="AA68" s="67"/>
      <c r="AB68" s="65"/>
      <c r="AC68" s="66"/>
      <c r="AD68" s="67"/>
      <c r="AE68" s="65"/>
      <c r="AF68" s="66"/>
      <c r="AG68" s="67"/>
      <c r="AH68" s="65"/>
      <c r="AI68" s="66"/>
      <c r="AJ68" s="67"/>
      <c r="AK68" s="319"/>
      <c r="AL68" s="320"/>
      <c r="AM68" s="321"/>
      <c r="AN68" s="319">
        <v>3</v>
      </c>
      <c r="AO68" s="320">
        <v>6</v>
      </c>
      <c r="AP68" s="321" t="s">
        <v>37</v>
      </c>
      <c r="AQ68" s="114">
        <f t="shared" si="4"/>
        <v>45</v>
      </c>
      <c r="AR68" s="68">
        <f t="shared" si="5"/>
        <v>6</v>
      </c>
    </row>
    <row r="69" spans="1:44" ht="12" customHeight="1">
      <c r="A69" s="41" t="s">
        <v>27</v>
      </c>
      <c r="B69" s="15" t="s">
        <v>357</v>
      </c>
      <c r="C69" s="66" t="s">
        <v>191</v>
      </c>
      <c r="D69" s="16" t="s">
        <v>148</v>
      </c>
      <c r="E69" s="16" t="s">
        <v>37</v>
      </c>
      <c r="F69" s="17" t="s">
        <v>156</v>
      </c>
      <c r="G69" s="18"/>
      <c r="H69" s="19"/>
      <c r="I69" s="20"/>
      <c r="J69" s="18"/>
      <c r="K69" s="19"/>
      <c r="L69" s="20"/>
      <c r="M69" s="18"/>
      <c r="N69" s="19"/>
      <c r="O69" s="20"/>
      <c r="P69" s="18"/>
      <c r="Q69" s="19"/>
      <c r="R69" s="20"/>
      <c r="S69" s="18"/>
      <c r="T69" s="19"/>
      <c r="U69" s="20"/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303">
        <v>1</v>
      </c>
      <c r="AL69" s="304">
        <v>2</v>
      </c>
      <c r="AM69" s="305" t="s">
        <v>37</v>
      </c>
      <c r="AN69" s="303">
        <v>1</v>
      </c>
      <c r="AO69" s="304">
        <v>2</v>
      </c>
      <c r="AP69" s="305" t="s">
        <v>37</v>
      </c>
      <c r="AQ69" s="110">
        <f t="shared" si="4"/>
        <v>30</v>
      </c>
      <c r="AR69" s="21">
        <f>SUM(H69,K69,N69,Q69,T69,W69,Z69,AC69,AF69,AI69,AL69,AO69)</f>
        <v>4</v>
      </c>
    </row>
    <row r="70" spans="1:44" ht="12" customHeight="1">
      <c r="A70" s="41" t="s">
        <v>28</v>
      </c>
      <c r="B70" s="15" t="s">
        <v>358</v>
      </c>
      <c r="C70" s="19" t="s">
        <v>193</v>
      </c>
      <c r="D70" s="16" t="s">
        <v>148</v>
      </c>
      <c r="E70" s="16" t="s">
        <v>149</v>
      </c>
      <c r="F70" s="17">
        <v>45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303">
        <v>1</v>
      </c>
      <c r="AL70" s="304">
        <v>4</v>
      </c>
      <c r="AM70" s="305" t="s">
        <v>37</v>
      </c>
      <c r="AN70" s="303">
        <v>1</v>
      </c>
      <c r="AO70" s="304">
        <v>4</v>
      </c>
      <c r="AP70" s="305" t="s">
        <v>37</v>
      </c>
      <c r="AQ70" s="110">
        <f t="shared" si="4"/>
        <v>30</v>
      </c>
      <c r="AR70" s="21">
        <f t="shared" si="5"/>
        <v>8</v>
      </c>
    </row>
    <row r="71" spans="1:44" ht="12" customHeight="1">
      <c r="A71" s="41" t="s">
        <v>29</v>
      </c>
      <c r="B71" s="15" t="s">
        <v>359</v>
      </c>
      <c r="C71" s="19" t="s">
        <v>193</v>
      </c>
      <c r="D71" s="16" t="s">
        <v>148</v>
      </c>
      <c r="E71" s="16" t="s">
        <v>37</v>
      </c>
      <c r="F71" s="17" t="s">
        <v>156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303">
        <v>1</v>
      </c>
      <c r="AL71" s="304">
        <v>2</v>
      </c>
      <c r="AM71" s="305" t="s">
        <v>37</v>
      </c>
      <c r="AN71" s="303">
        <v>1</v>
      </c>
      <c r="AO71" s="304">
        <v>3</v>
      </c>
      <c r="AP71" s="305" t="s">
        <v>37</v>
      </c>
      <c r="AQ71" s="110">
        <f t="shared" si="4"/>
        <v>30</v>
      </c>
      <c r="AR71" s="21">
        <f t="shared" si="5"/>
        <v>5</v>
      </c>
    </row>
    <row r="72" spans="1:44" ht="12" customHeight="1" thickBot="1">
      <c r="A72" s="42" t="s">
        <v>30</v>
      </c>
      <c r="B72" s="27" t="s">
        <v>360</v>
      </c>
      <c r="C72" s="57" t="s">
        <v>193</v>
      </c>
      <c r="D72" s="35" t="s">
        <v>148</v>
      </c>
      <c r="E72" s="35" t="s">
        <v>149</v>
      </c>
      <c r="F72" s="36">
        <v>45</v>
      </c>
      <c r="G72" s="37"/>
      <c r="H72" s="33"/>
      <c r="I72" s="34"/>
      <c r="J72" s="37"/>
      <c r="K72" s="33"/>
      <c r="L72" s="34"/>
      <c r="M72" s="37"/>
      <c r="N72" s="33"/>
      <c r="O72" s="34"/>
      <c r="P72" s="37"/>
      <c r="Q72" s="33"/>
      <c r="R72" s="34"/>
      <c r="S72" s="37"/>
      <c r="T72" s="33"/>
      <c r="U72" s="34"/>
      <c r="V72" s="37"/>
      <c r="W72" s="33"/>
      <c r="X72" s="34"/>
      <c r="Y72" s="37"/>
      <c r="Z72" s="33"/>
      <c r="AA72" s="34"/>
      <c r="AB72" s="37"/>
      <c r="AC72" s="33"/>
      <c r="AD72" s="34"/>
      <c r="AE72" s="37"/>
      <c r="AF72" s="33"/>
      <c r="AG72" s="34"/>
      <c r="AH72" s="37"/>
      <c r="AI72" s="33"/>
      <c r="AJ72" s="34"/>
      <c r="AK72" s="322">
        <v>1</v>
      </c>
      <c r="AL72" s="323">
        <v>3</v>
      </c>
      <c r="AM72" s="324" t="s">
        <v>37</v>
      </c>
      <c r="AN72" s="322"/>
      <c r="AO72" s="323"/>
      <c r="AP72" s="324"/>
      <c r="AQ72" s="111">
        <f t="shared" si="4"/>
        <v>15</v>
      </c>
      <c r="AR72" s="43">
        <f t="shared" si="5"/>
        <v>3</v>
      </c>
    </row>
    <row r="73" spans="1:44" ht="12" customHeight="1" thickBot="1">
      <c r="A73" s="98" t="s">
        <v>20</v>
      </c>
      <c r="B73" s="79" t="s">
        <v>361</v>
      </c>
      <c r="C73" s="2" t="s">
        <v>191</v>
      </c>
      <c r="D73" s="5"/>
      <c r="E73" s="5" t="s">
        <v>151</v>
      </c>
      <c r="F73" s="6"/>
      <c r="G73" s="38"/>
      <c r="H73" s="2"/>
      <c r="I73" s="3"/>
      <c r="J73" s="38"/>
      <c r="K73" s="2"/>
      <c r="L73" s="3"/>
      <c r="M73" s="38"/>
      <c r="N73" s="2"/>
      <c r="O73" s="3"/>
      <c r="P73" s="38"/>
      <c r="Q73" s="2"/>
      <c r="R73" s="3"/>
      <c r="S73" s="38"/>
      <c r="T73" s="2"/>
      <c r="U73" s="3"/>
      <c r="V73" s="38"/>
      <c r="W73" s="2"/>
      <c r="X73" s="3"/>
      <c r="Y73" s="38"/>
      <c r="Z73" s="2"/>
      <c r="AA73" s="3"/>
      <c r="AB73" s="38"/>
      <c r="AC73" s="2"/>
      <c r="AD73" s="3"/>
      <c r="AE73" s="38"/>
      <c r="AF73" s="2"/>
      <c r="AG73" s="3"/>
      <c r="AH73" s="38"/>
      <c r="AI73" s="2"/>
      <c r="AJ73" s="3"/>
      <c r="AK73" s="309">
        <v>0</v>
      </c>
      <c r="AL73" s="310">
        <v>2</v>
      </c>
      <c r="AM73" s="311" t="s">
        <v>37</v>
      </c>
      <c r="AN73" s="309">
        <v>0</v>
      </c>
      <c r="AO73" s="310">
        <v>2</v>
      </c>
      <c r="AP73" s="311" t="s">
        <v>37</v>
      </c>
      <c r="AQ73" s="112">
        <f t="shared" si="4"/>
        <v>0</v>
      </c>
      <c r="AR73" s="7">
        <f t="shared" si="5"/>
        <v>4</v>
      </c>
    </row>
    <row r="74" spans="1:44" ht="12" customHeight="1" thickBot="1" thickTop="1">
      <c r="A74" s="418" t="s">
        <v>21</v>
      </c>
      <c r="B74" s="419"/>
      <c r="C74" s="419"/>
      <c r="D74" s="419"/>
      <c r="E74" s="419"/>
      <c r="F74" s="420"/>
      <c r="G74" s="50">
        <f>SUM(G44:G57,G59,G64,G66:G73)</f>
        <v>1</v>
      </c>
      <c r="H74" s="48">
        <f aca="true" t="shared" si="6" ref="H74:AO74">SUM(H44:H57,H59,H64,H66:H73)</f>
        <v>0</v>
      </c>
      <c r="I74" s="49"/>
      <c r="J74" s="50">
        <f t="shared" si="6"/>
        <v>2</v>
      </c>
      <c r="K74" s="48">
        <f t="shared" si="6"/>
        <v>3</v>
      </c>
      <c r="L74" s="49"/>
      <c r="M74" s="50">
        <f t="shared" si="6"/>
        <v>3</v>
      </c>
      <c r="N74" s="48">
        <f t="shared" si="6"/>
        <v>4</v>
      </c>
      <c r="O74" s="49"/>
      <c r="P74" s="50">
        <f t="shared" si="6"/>
        <v>3</v>
      </c>
      <c r="Q74" s="48">
        <f t="shared" si="6"/>
        <v>4</v>
      </c>
      <c r="R74" s="49"/>
      <c r="S74" s="50">
        <f t="shared" si="6"/>
        <v>4</v>
      </c>
      <c r="T74" s="48">
        <f t="shared" si="6"/>
        <v>6</v>
      </c>
      <c r="U74" s="49"/>
      <c r="V74" s="50">
        <f t="shared" si="6"/>
        <v>4</v>
      </c>
      <c r="W74" s="48">
        <f t="shared" si="6"/>
        <v>6</v>
      </c>
      <c r="X74" s="49"/>
      <c r="Y74" s="50">
        <f t="shared" si="6"/>
        <v>5</v>
      </c>
      <c r="Z74" s="48">
        <f>SUM(Z44:Z57,Z59,Z64,Z66:Z73)</f>
        <v>4</v>
      </c>
      <c r="AA74" s="49"/>
      <c r="AB74" s="50">
        <f t="shared" si="6"/>
        <v>4</v>
      </c>
      <c r="AC74" s="48">
        <f t="shared" si="6"/>
        <v>3</v>
      </c>
      <c r="AD74" s="49"/>
      <c r="AE74" s="50">
        <f t="shared" si="6"/>
        <v>5</v>
      </c>
      <c r="AF74" s="48">
        <f t="shared" si="6"/>
        <v>12</v>
      </c>
      <c r="AG74" s="49"/>
      <c r="AH74" s="50">
        <f t="shared" si="6"/>
        <v>5</v>
      </c>
      <c r="AI74" s="48">
        <f t="shared" si="6"/>
        <v>8</v>
      </c>
      <c r="AJ74" s="49"/>
      <c r="AK74" s="325">
        <f t="shared" si="6"/>
        <v>12</v>
      </c>
      <c r="AL74" s="326">
        <f t="shared" si="6"/>
        <v>26</v>
      </c>
      <c r="AM74" s="327"/>
      <c r="AN74" s="328">
        <f t="shared" si="6"/>
        <v>11</v>
      </c>
      <c r="AO74" s="326">
        <f t="shared" si="6"/>
        <v>24</v>
      </c>
      <c r="AP74" s="327"/>
      <c r="AQ74" s="47">
        <f>SUM(AQ44:AQ57,AQ59,AQ64,AQ66:AQ73)</f>
        <v>885</v>
      </c>
      <c r="AR74" s="51">
        <f>SUM(AR44:AR57,AR59,AR64,AR66:AR73)</f>
        <v>100</v>
      </c>
    </row>
    <row r="75" spans="1:44" ht="12" customHeight="1" thickBot="1" thickTop="1">
      <c r="A75" s="421" t="s">
        <v>34</v>
      </c>
      <c r="B75" s="422"/>
      <c r="C75" s="422"/>
      <c r="D75" s="422"/>
      <c r="E75" s="422"/>
      <c r="F75" s="422"/>
      <c r="G75" s="47">
        <f>SUM(G38,G74)</f>
        <v>22.5</v>
      </c>
      <c r="H75" s="48">
        <f>SUM(H38,H74)</f>
        <v>30</v>
      </c>
      <c r="I75" s="49"/>
      <c r="J75" s="50">
        <f>SUM(J38,J74)</f>
        <v>22.5</v>
      </c>
      <c r="K75" s="48">
        <f>SUM(K38,K74)</f>
        <v>31</v>
      </c>
      <c r="L75" s="49"/>
      <c r="M75" s="50">
        <f>SUM(M38,M74)</f>
        <v>24.5</v>
      </c>
      <c r="N75" s="48">
        <f>SUM(N38,N74)</f>
        <v>30</v>
      </c>
      <c r="O75" s="49"/>
      <c r="P75" s="50">
        <f>SUM(P38,P74)</f>
        <v>24.5</v>
      </c>
      <c r="Q75" s="48">
        <f>SUM(Q38,Q74)</f>
        <v>30</v>
      </c>
      <c r="R75" s="49"/>
      <c r="S75" s="50">
        <f>SUM(S38,S74)</f>
        <v>24.5</v>
      </c>
      <c r="T75" s="48">
        <f>SUM(T38,T74)</f>
        <v>32</v>
      </c>
      <c r="U75" s="49"/>
      <c r="V75" s="50">
        <f>SUM(V38,V74)</f>
        <v>22.5</v>
      </c>
      <c r="W75" s="48">
        <f>SUM(W38,W74)</f>
        <v>31</v>
      </c>
      <c r="X75" s="49"/>
      <c r="Y75" s="50">
        <f>SUM(Y38,Y74)</f>
        <v>22.5</v>
      </c>
      <c r="Z75" s="48">
        <f>SUM(Z38,Z74)</f>
        <v>30</v>
      </c>
      <c r="AA75" s="49"/>
      <c r="AB75" s="50">
        <f>SUM(AB38,AB74)</f>
        <v>22.5</v>
      </c>
      <c r="AC75" s="48">
        <f>SUM(AC38,AC74)</f>
        <v>29</v>
      </c>
      <c r="AD75" s="49"/>
      <c r="AE75" s="50">
        <f>SUM(AE38,AE74)</f>
        <v>16.5</v>
      </c>
      <c r="AF75" s="48">
        <f>SUM(AF38,AF74)</f>
        <v>30</v>
      </c>
      <c r="AG75" s="49"/>
      <c r="AH75" s="50">
        <f>SUM(AH38,AH74)</f>
        <v>16.5</v>
      </c>
      <c r="AI75" s="48">
        <f>SUM(AI38,AI74)</f>
        <v>29</v>
      </c>
      <c r="AJ75" s="49"/>
      <c r="AK75" s="325">
        <f>SUM(AK38,AK74)</f>
        <v>12</v>
      </c>
      <c r="AL75" s="326">
        <f>SUM(AL38,AL74)</f>
        <v>30</v>
      </c>
      <c r="AM75" s="327"/>
      <c r="AN75" s="328">
        <f>SUM(AN38,AN74)</f>
        <v>11</v>
      </c>
      <c r="AO75" s="326">
        <f>SUM(AO38,AO74)</f>
        <v>28</v>
      </c>
      <c r="AP75" s="327"/>
      <c r="AQ75" s="248">
        <f>SUM(AQ38,AQ74)</f>
        <v>3630</v>
      </c>
      <c r="AR75" s="146">
        <f>SUM(AR38,AR74)</f>
        <v>360</v>
      </c>
    </row>
    <row r="76" ht="12" thickTop="1"/>
    <row r="77" ht="12">
      <c r="A77" s="101" t="s">
        <v>473</v>
      </c>
    </row>
    <row r="79" spans="1:44" ht="12">
      <c r="A79" s="102" t="s">
        <v>158</v>
      </c>
      <c r="B79" s="102"/>
      <c r="C79" s="103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3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Q79" s="4"/>
      <c r="AR79" s="4"/>
    </row>
    <row r="80" spans="1:44" ht="12">
      <c r="A80" s="102" t="s">
        <v>185</v>
      </c>
      <c r="B80" s="102"/>
      <c r="C80" s="103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3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Q80" s="4"/>
      <c r="AR80" s="4"/>
    </row>
    <row r="81" spans="1:44" ht="12">
      <c r="A81" s="102" t="s">
        <v>186</v>
      </c>
      <c r="B81" s="102"/>
      <c r="C81" s="103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3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Q81" s="4"/>
      <c r="AR81" s="4"/>
    </row>
    <row r="82" spans="1:44" ht="12">
      <c r="A82" s="102" t="s">
        <v>187</v>
      </c>
      <c r="B82" s="102"/>
      <c r="C82" s="103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3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Q82" s="4"/>
      <c r="AR82" s="4"/>
    </row>
    <row r="83" spans="1:44" ht="12">
      <c r="A83" s="102"/>
      <c r="B83" s="102"/>
      <c r="C83" s="103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4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Q83" s="4"/>
      <c r="AR83" s="4"/>
    </row>
    <row r="84" spans="1:44" ht="12">
      <c r="A84" s="105" t="s">
        <v>159</v>
      </c>
      <c r="B84" s="102"/>
      <c r="C84" s="103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4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Q84" s="4"/>
      <c r="AR84" s="4"/>
    </row>
    <row r="85" spans="1:44" ht="12">
      <c r="A85" s="106" t="s">
        <v>160</v>
      </c>
      <c r="B85" s="102"/>
      <c r="C85" s="103"/>
      <c r="D85" s="102" t="s">
        <v>161</v>
      </c>
      <c r="E85" s="106"/>
      <c r="F85" s="102"/>
      <c r="G85" s="102" t="s">
        <v>162</v>
      </c>
      <c r="H85" s="106"/>
      <c r="I85" s="102"/>
      <c r="J85" s="102"/>
      <c r="K85" s="106"/>
      <c r="L85" s="106"/>
      <c r="M85" s="106" t="s">
        <v>163</v>
      </c>
      <c r="N85" s="106"/>
      <c r="O85" s="102"/>
      <c r="P85" s="106"/>
      <c r="Q85" s="102"/>
      <c r="R85" s="104"/>
      <c r="S85" s="102"/>
      <c r="T85" s="103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Q85" s="4"/>
      <c r="AR85" s="4"/>
    </row>
    <row r="86" spans="1:44" ht="12">
      <c r="A86" s="106" t="s">
        <v>164</v>
      </c>
      <c r="B86" s="102"/>
      <c r="C86" s="103"/>
      <c r="D86" s="102" t="s">
        <v>165</v>
      </c>
      <c r="E86" s="106"/>
      <c r="F86" s="102"/>
      <c r="G86" s="102" t="s">
        <v>166</v>
      </c>
      <c r="H86" s="106"/>
      <c r="I86" s="102"/>
      <c r="J86" s="102"/>
      <c r="K86" s="106"/>
      <c r="L86" s="106"/>
      <c r="M86" s="106" t="s">
        <v>167</v>
      </c>
      <c r="N86" s="106"/>
      <c r="O86" s="102"/>
      <c r="P86" s="106"/>
      <c r="Q86" s="102"/>
      <c r="R86" s="104"/>
      <c r="S86" s="102"/>
      <c r="T86" s="103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Q86" s="4"/>
      <c r="AR86" s="4"/>
    </row>
    <row r="87" spans="1:44" ht="12">
      <c r="A87" s="102" t="s">
        <v>168</v>
      </c>
      <c r="B87" s="102"/>
      <c r="C87" s="103"/>
      <c r="D87" s="102" t="s">
        <v>169</v>
      </c>
      <c r="E87" s="102"/>
      <c r="F87" s="102"/>
      <c r="G87" s="102" t="s">
        <v>170</v>
      </c>
      <c r="H87" s="102"/>
      <c r="I87" s="102"/>
      <c r="J87" s="102"/>
      <c r="K87" s="102"/>
      <c r="L87" s="102"/>
      <c r="M87" s="102" t="s">
        <v>171</v>
      </c>
      <c r="N87" s="102"/>
      <c r="O87" s="102"/>
      <c r="P87" s="102"/>
      <c r="Q87" s="102"/>
      <c r="R87" s="103"/>
      <c r="S87" s="102"/>
      <c r="T87" s="103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Q87" s="4"/>
      <c r="AR87" s="4"/>
    </row>
    <row r="88" spans="1:44" ht="12">
      <c r="A88" s="102" t="s">
        <v>172</v>
      </c>
      <c r="B88" s="102"/>
      <c r="C88" s="103"/>
      <c r="D88" s="102"/>
      <c r="E88" s="102"/>
      <c r="F88" s="102"/>
      <c r="G88" s="102" t="s">
        <v>173</v>
      </c>
      <c r="H88" s="102"/>
      <c r="I88" s="102"/>
      <c r="J88" s="102"/>
      <c r="K88" s="102"/>
      <c r="L88" s="102"/>
      <c r="M88" s="102" t="s">
        <v>190</v>
      </c>
      <c r="N88" s="102"/>
      <c r="O88" s="102"/>
      <c r="P88" s="102"/>
      <c r="Q88" s="102"/>
      <c r="R88" s="103"/>
      <c r="S88" s="102"/>
      <c r="T88" s="103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Q88" s="4"/>
      <c r="AR88" s="4"/>
    </row>
    <row r="89" spans="1:44" ht="12">
      <c r="A89" s="102" t="s">
        <v>174</v>
      </c>
      <c r="B89" s="102"/>
      <c r="C89" s="103"/>
      <c r="D89" s="102"/>
      <c r="E89" s="102"/>
      <c r="F89" s="102"/>
      <c r="G89" s="102" t="s">
        <v>175</v>
      </c>
      <c r="H89" s="102"/>
      <c r="I89" s="102"/>
      <c r="J89" s="102"/>
      <c r="K89" s="102"/>
      <c r="L89" s="102"/>
      <c r="M89" s="337" t="s">
        <v>534</v>
      </c>
      <c r="N89" s="102"/>
      <c r="O89" s="102"/>
      <c r="P89" s="102"/>
      <c r="Q89" s="103"/>
      <c r="R89" s="103"/>
      <c r="S89" s="102"/>
      <c r="T89" s="103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Q89" s="4"/>
      <c r="AR89" s="4"/>
    </row>
    <row r="90" spans="1:44" ht="12">
      <c r="A90" s="102" t="s">
        <v>176</v>
      </c>
      <c r="B90" s="102"/>
      <c r="C90" s="103"/>
      <c r="D90" s="102"/>
      <c r="E90" s="102"/>
      <c r="F90" s="102"/>
      <c r="G90" s="102"/>
      <c r="H90" s="102"/>
      <c r="I90" s="102"/>
      <c r="J90" s="102"/>
      <c r="K90" s="102"/>
      <c r="L90" s="102"/>
      <c r="M90" s="337" t="s">
        <v>535</v>
      </c>
      <c r="N90" s="102"/>
      <c r="O90" s="102"/>
      <c r="P90" s="102"/>
      <c r="Q90" s="103"/>
      <c r="R90" s="103"/>
      <c r="S90" s="102"/>
      <c r="T90" s="103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Q90" s="4"/>
      <c r="AR90" s="4"/>
    </row>
    <row r="91" spans="1:44" ht="12">
      <c r="A91" s="102" t="s">
        <v>192</v>
      </c>
      <c r="B91" s="102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3"/>
      <c r="S91" s="102"/>
      <c r="T91" s="103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Q91" s="4"/>
      <c r="AR91" s="4"/>
    </row>
    <row r="92" spans="1:44" ht="12">
      <c r="A92" s="102"/>
      <c r="B92" s="102"/>
      <c r="C92" s="103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Q92" s="4"/>
      <c r="AR92" s="4"/>
    </row>
    <row r="93" spans="1:44" ht="12">
      <c r="A93" s="105" t="s">
        <v>177</v>
      </c>
      <c r="B93" s="102"/>
      <c r="C93" s="103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3"/>
      <c r="T93" s="103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Q93" s="4"/>
      <c r="AR93" s="4"/>
    </row>
    <row r="94" spans="1:44" ht="12">
      <c r="A94" s="102" t="s">
        <v>183</v>
      </c>
      <c r="B94" s="102"/>
      <c r="C94" s="103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3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Q94" s="4"/>
      <c r="AR94" s="4"/>
    </row>
    <row r="95" spans="1:44" ht="12">
      <c r="A95" s="102" t="s">
        <v>178</v>
      </c>
      <c r="B95" s="102"/>
      <c r="C95" s="103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Q95" s="4"/>
      <c r="AR95" s="4"/>
    </row>
    <row r="96" spans="1:44" ht="12">
      <c r="A96" s="102" t="s">
        <v>179</v>
      </c>
      <c r="B96" s="102"/>
      <c r="C96" s="103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Q96" s="4"/>
      <c r="AR96" s="4"/>
    </row>
    <row r="97" spans="1:28" ht="12">
      <c r="A97" s="102" t="s">
        <v>184</v>
      </c>
      <c r="B97" s="102"/>
      <c r="C97" s="103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3"/>
      <c r="U97" s="52"/>
      <c r="V97" s="52"/>
      <c r="W97" s="52"/>
      <c r="X97" s="52"/>
      <c r="Y97" s="52"/>
      <c r="Z97" s="52"/>
      <c r="AA97" s="52"/>
      <c r="AB97" s="52"/>
    </row>
    <row r="98" spans="1:28" ht="12">
      <c r="A98" s="102" t="s">
        <v>180</v>
      </c>
      <c r="B98" s="102"/>
      <c r="C98" s="103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52"/>
      <c r="V98" s="52"/>
      <c r="W98" s="52"/>
      <c r="X98" s="52"/>
      <c r="Y98" s="52"/>
      <c r="Z98" s="52"/>
      <c r="AA98" s="52"/>
      <c r="AB98" s="52"/>
    </row>
    <row r="99" spans="1:28" ht="12">
      <c r="A99" s="102"/>
      <c r="B99" s="102"/>
      <c r="C99" s="103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52"/>
      <c r="V99" s="52"/>
      <c r="W99" s="52"/>
      <c r="X99" s="52"/>
      <c r="Y99" s="52"/>
      <c r="Z99" s="52"/>
      <c r="AA99" s="52"/>
      <c r="AB99" s="52"/>
    </row>
    <row r="100" spans="1:44" ht="12">
      <c r="A100" s="102"/>
      <c r="B100" s="102"/>
      <c r="C100" s="103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3"/>
      <c r="T100" s="103"/>
      <c r="U100" s="52"/>
      <c r="V100" s="52"/>
      <c r="W100" s="52"/>
      <c r="X100" s="52"/>
      <c r="Y100" s="52"/>
      <c r="Z100" s="52"/>
      <c r="AA100" s="52"/>
      <c r="AB100" s="52"/>
      <c r="AD100" s="52"/>
      <c r="AE100" s="52"/>
      <c r="AF100" s="52"/>
      <c r="AG100" s="52"/>
      <c r="AH100" s="52"/>
      <c r="AI100" s="52"/>
      <c r="AJ100" s="52"/>
      <c r="AK100" s="52"/>
      <c r="AL100" s="52"/>
      <c r="AQ100" s="4"/>
      <c r="AR100" s="4"/>
    </row>
  </sheetData>
  <sheetProtection password="CEBE" sheet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A32:F32"/>
    <mergeCell ref="G32:AP32"/>
    <mergeCell ref="AQ32:AR32"/>
    <mergeCell ref="A35:F35"/>
    <mergeCell ref="G35:AP35"/>
    <mergeCell ref="AQ35:AR35"/>
    <mergeCell ref="A38:F38"/>
    <mergeCell ref="A39:AR39"/>
    <mergeCell ref="A40:A42"/>
    <mergeCell ref="B40:B42"/>
    <mergeCell ref="C40:C42"/>
    <mergeCell ref="D40:D42"/>
    <mergeCell ref="E40:E42"/>
    <mergeCell ref="F40:F42"/>
    <mergeCell ref="G40:AP40"/>
    <mergeCell ref="AQ40:AR40"/>
    <mergeCell ref="AE41:AG41"/>
    <mergeCell ref="AH41:AJ41"/>
    <mergeCell ref="AK41:AM41"/>
    <mergeCell ref="AN41:AP41"/>
    <mergeCell ref="G41:I41"/>
    <mergeCell ref="J41:L41"/>
    <mergeCell ref="M41:O41"/>
    <mergeCell ref="P41:R41"/>
    <mergeCell ref="S41:U41"/>
    <mergeCell ref="V41:X41"/>
    <mergeCell ref="AQ41:AQ42"/>
    <mergeCell ref="AR41:AR42"/>
    <mergeCell ref="A43:F43"/>
    <mergeCell ref="G43:AP43"/>
    <mergeCell ref="AQ43:AR43"/>
    <mergeCell ref="A58:F58"/>
    <mergeCell ref="G58:AP58"/>
    <mergeCell ref="AQ58:AR58"/>
    <mergeCell ref="Y41:AA41"/>
    <mergeCell ref="AB41:AD41"/>
    <mergeCell ref="A63:F63"/>
    <mergeCell ref="G63:AP63"/>
    <mergeCell ref="AQ63:AR63"/>
    <mergeCell ref="A65:AR65"/>
    <mergeCell ref="A74:F74"/>
    <mergeCell ref="A75:F75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57421875" style="183" customWidth="1"/>
    <col min="2" max="2" width="9.8515625" style="147" customWidth="1"/>
    <col min="3" max="3" width="11.421875" style="184" customWidth="1"/>
    <col min="4" max="4" width="5.7109375" style="147" customWidth="1"/>
    <col min="5" max="6" width="4.421875" style="147" customWidth="1"/>
    <col min="7" max="42" width="3.7109375" style="147" customWidth="1"/>
    <col min="43" max="43" width="5.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38" t="s">
        <v>109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40"/>
    </row>
    <row r="2" spans="1:44" ht="12" customHeight="1" thickBot="1">
      <c r="A2" s="341" t="s">
        <v>538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3"/>
    </row>
    <row r="3" spans="1:44" ht="12" customHeight="1" thickBot="1" thickTop="1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6"/>
    </row>
    <row r="4" spans="1:44" ht="12" customHeight="1" thickBot="1">
      <c r="A4" s="347" t="s">
        <v>141</v>
      </c>
      <c r="B4" s="348" t="s">
        <v>142</v>
      </c>
      <c r="C4" s="350" t="s">
        <v>143</v>
      </c>
      <c r="D4" s="352" t="s">
        <v>409</v>
      </c>
      <c r="E4" s="352" t="s">
        <v>42</v>
      </c>
      <c r="F4" s="354" t="s">
        <v>181</v>
      </c>
      <c r="G4" s="356" t="s">
        <v>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8"/>
      <c r="AQ4" s="356"/>
      <c r="AR4" s="359"/>
    </row>
    <row r="5" spans="1:48" ht="12" customHeight="1">
      <c r="A5" s="347"/>
      <c r="B5" s="349"/>
      <c r="C5" s="351"/>
      <c r="D5" s="353"/>
      <c r="E5" s="353"/>
      <c r="F5" s="355"/>
      <c r="G5" s="360" t="s">
        <v>2</v>
      </c>
      <c r="H5" s="361"/>
      <c r="I5" s="362"/>
      <c r="J5" s="360" t="s">
        <v>3</v>
      </c>
      <c r="K5" s="361"/>
      <c r="L5" s="362"/>
      <c r="M5" s="360" t="s">
        <v>4</v>
      </c>
      <c r="N5" s="361"/>
      <c r="O5" s="362"/>
      <c r="P5" s="360" t="s">
        <v>5</v>
      </c>
      <c r="Q5" s="361"/>
      <c r="R5" s="362"/>
      <c r="S5" s="360" t="s">
        <v>6</v>
      </c>
      <c r="T5" s="361"/>
      <c r="U5" s="362"/>
      <c r="V5" s="360" t="s">
        <v>7</v>
      </c>
      <c r="W5" s="361"/>
      <c r="X5" s="362"/>
      <c r="Y5" s="360" t="s">
        <v>8</v>
      </c>
      <c r="Z5" s="361"/>
      <c r="AA5" s="362"/>
      <c r="AB5" s="360" t="s">
        <v>9</v>
      </c>
      <c r="AC5" s="361"/>
      <c r="AD5" s="362"/>
      <c r="AE5" s="360" t="s">
        <v>10</v>
      </c>
      <c r="AF5" s="361"/>
      <c r="AG5" s="362"/>
      <c r="AH5" s="360" t="s">
        <v>11</v>
      </c>
      <c r="AI5" s="361"/>
      <c r="AJ5" s="362"/>
      <c r="AK5" s="360" t="s">
        <v>44</v>
      </c>
      <c r="AL5" s="361"/>
      <c r="AM5" s="362"/>
      <c r="AN5" s="360" t="s">
        <v>45</v>
      </c>
      <c r="AO5" s="361"/>
      <c r="AP5" s="362"/>
      <c r="AQ5" s="363" t="s">
        <v>145</v>
      </c>
      <c r="AR5" s="365" t="s">
        <v>146</v>
      </c>
      <c r="AT5" s="153"/>
      <c r="AU5" s="153"/>
      <c r="AV5" s="153"/>
    </row>
    <row r="6" spans="1:48" ht="12" customHeight="1" thickBot="1">
      <c r="A6" s="347"/>
      <c r="B6" s="349"/>
      <c r="C6" s="351"/>
      <c r="D6" s="353"/>
      <c r="E6" s="353"/>
      <c r="F6" s="355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64"/>
      <c r="AR6" s="366"/>
      <c r="AT6" s="155"/>
      <c r="AU6" s="155"/>
      <c r="AV6" s="155"/>
    </row>
    <row r="7" spans="1:44" ht="12" customHeight="1" thickBot="1" thickTop="1">
      <c r="A7" s="367" t="s">
        <v>91</v>
      </c>
      <c r="B7" s="368"/>
      <c r="C7" s="368"/>
      <c r="D7" s="368"/>
      <c r="E7" s="368"/>
      <c r="F7" s="368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70"/>
      <c r="AR7" s="371"/>
    </row>
    <row r="8" spans="1:48" ht="12" customHeight="1">
      <c r="A8" s="120" t="s">
        <v>120</v>
      </c>
      <c r="B8" s="156" t="s">
        <v>439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36</v>
      </c>
      <c r="AE8" s="124">
        <v>2</v>
      </c>
      <c r="AF8" s="121">
        <v>4</v>
      </c>
      <c r="AG8" s="125" t="s">
        <v>37</v>
      </c>
      <c r="AH8" s="124">
        <v>2</v>
      </c>
      <c r="AI8" s="121">
        <v>4</v>
      </c>
      <c r="AJ8" s="125" t="s">
        <v>37</v>
      </c>
      <c r="AK8" s="188"/>
      <c r="AL8" s="189"/>
      <c r="AM8" s="265"/>
      <c r="AN8" s="188"/>
      <c r="AO8" s="189"/>
      <c r="AP8" s="265"/>
      <c r="AQ8" s="141">
        <f>SUM(G8,J8,M8,P8,S8,V8,Y8,AB8,AE8,AH8,AK8,AN8)*15</f>
        <v>300</v>
      </c>
      <c r="AR8" s="133">
        <f>SUM(H8,K8,N8,Q8,T8,W8,Z8,AC8,AF8,AI8,AL8,AO8)</f>
        <v>24</v>
      </c>
      <c r="AT8" s="157"/>
      <c r="AU8" s="157"/>
      <c r="AV8" s="157"/>
    </row>
    <row r="9" spans="1:44" ht="12" customHeight="1">
      <c r="A9" s="69" t="s">
        <v>123</v>
      </c>
      <c r="B9" s="139" t="s">
        <v>440</v>
      </c>
      <c r="C9" s="26" t="s">
        <v>459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30">SUM(H9,K9,N9,Q9,T9,W9,Z9,AC9,AF9,AI9,AL9,AO9)</f>
        <v>2</v>
      </c>
    </row>
    <row r="10" spans="1:44" ht="12" customHeight="1">
      <c r="A10" s="69" t="s">
        <v>121</v>
      </c>
      <c r="B10" s="139" t="s">
        <v>441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2"/>
      <c r="AL10" s="193"/>
      <c r="AM10" s="266"/>
      <c r="AN10" s="192"/>
      <c r="AO10" s="193"/>
      <c r="AP10" s="266"/>
      <c r="AQ10" s="118">
        <f aca="true" t="shared" si="1" ref="AQ10:AQ30">SUM(G10,J10,M10,P10,S10,V10,Y10,AB10,AE10,AH10,AK10,AN10)*15</f>
        <v>300</v>
      </c>
      <c r="AR10" s="119">
        <f t="shared" si="0"/>
        <v>40</v>
      </c>
    </row>
    <row r="11" spans="1:44" ht="12" customHeight="1">
      <c r="A11" s="69" t="s">
        <v>124</v>
      </c>
      <c r="B11" s="139" t="s">
        <v>442</v>
      </c>
      <c r="C11" s="26" t="s">
        <v>460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2</v>
      </c>
    </row>
    <row r="12" spans="1:44" ht="12" customHeight="1">
      <c r="A12" s="69" t="s">
        <v>47</v>
      </c>
      <c r="B12" s="139" t="s">
        <v>443</v>
      </c>
      <c r="C12" s="26" t="s">
        <v>461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60</v>
      </c>
      <c r="AR12" s="119">
        <f t="shared" si="0"/>
        <v>8</v>
      </c>
    </row>
    <row r="13" spans="1:44" ht="12" customHeight="1">
      <c r="A13" s="69" t="s">
        <v>40</v>
      </c>
      <c r="B13" s="139" t="s">
        <v>444</v>
      </c>
      <c r="C13" s="26" t="s">
        <v>461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12</v>
      </c>
    </row>
    <row r="14" spans="1:44" ht="12" customHeight="1">
      <c r="A14" s="69" t="s">
        <v>23</v>
      </c>
      <c r="B14" s="139" t="s">
        <v>445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180</v>
      </c>
      <c r="AR14" s="119">
        <f t="shared" si="0"/>
        <v>12</v>
      </c>
    </row>
    <row r="15" spans="1:44" ht="12" customHeight="1">
      <c r="A15" s="69" t="s">
        <v>119</v>
      </c>
      <c r="B15" s="139" t="s">
        <v>511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4"/>
      <c r="Z15" s="245"/>
      <c r="AA15" s="246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15</v>
      </c>
      <c r="AR15" s="119">
        <f t="shared" si="0"/>
        <v>2</v>
      </c>
    </row>
    <row r="16" spans="1:44" ht="12" customHeight="1">
      <c r="A16" s="69" t="s">
        <v>41</v>
      </c>
      <c r="B16" s="139" t="s">
        <v>446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2"/>
      <c r="AL16" s="193"/>
      <c r="AM16" s="266"/>
      <c r="AN16" s="192"/>
      <c r="AO16" s="193"/>
      <c r="AP16" s="266"/>
      <c r="AQ16" s="118">
        <f t="shared" si="1"/>
        <v>120</v>
      </c>
      <c r="AR16" s="119">
        <f t="shared" si="0"/>
        <v>16</v>
      </c>
    </row>
    <row r="17" spans="1:44" ht="12" customHeight="1">
      <c r="A17" s="69" t="s">
        <v>24</v>
      </c>
      <c r="B17" s="139" t="s">
        <v>447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 t="shared" si="1"/>
        <v>15</v>
      </c>
      <c r="AR17" s="119">
        <f t="shared" si="0"/>
        <v>2</v>
      </c>
    </row>
    <row r="18" spans="1:44" ht="12" customHeight="1">
      <c r="A18" s="69" t="s">
        <v>48</v>
      </c>
      <c r="B18" s="139" t="s">
        <v>448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2</v>
      </c>
      <c r="I18" s="25" t="s">
        <v>36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36</v>
      </c>
      <c r="P18" s="24">
        <v>1</v>
      </c>
      <c r="Q18" s="26">
        <v>2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1"/>
        <v>60</v>
      </c>
      <c r="AR18" s="119">
        <f t="shared" si="0"/>
        <v>8</v>
      </c>
    </row>
    <row r="19" spans="1:44" ht="12" customHeight="1">
      <c r="A19" s="69" t="s">
        <v>49</v>
      </c>
      <c r="B19" s="139" t="s">
        <v>449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>
        <v>1</v>
      </c>
      <c r="T19" s="26">
        <v>3</v>
      </c>
      <c r="U19" s="25" t="s">
        <v>37</v>
      </c>
      <c r="V19" s="24">
        <v>1</v>
      </c>
      <c r="W19" s="26">
        <v>3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1"/>
        <v>30</v>
      </c>
      <c r="AR19" s="119">
        <f>SUM(H19,K19,N19,Q19,T19,W19,Z19,AC19,AF19,AI19,AL19,AO19)</f>
        <v>6</v>
      </c>
    </row>
    <row r="20" spans="1:44" ht="12" customHeight="1">
      <c r="A20" s="69" t="s">
        <v>87</v>
      </c>
      <c r="B20" s="139" t="s">
        <v>450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2"/>
      <c r="AL20" s="193"/>
      <c r="AM20" s="266"/>
      <c r="AN20" s="192"/>
      <c r="AO20" s="193"/>
      <c r="AP20" s="266"/>
      <c r="AQ20" s="118">
        <f t="shared" si="1"/>
        <v>45</v>
      </c>
      <c r="AR20" s="119">
        <f t="shared" si="0"/>
        <v>12</v>
      </c>
    </row>
    <row r="21" spans="1:44" ht="12" customHeight="1">
      <c r="A21" s="70" t="s">
        <v>38</v>
      </c>
      <c r="B21" s="158" t="s">
        <v>451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1</v>
      </c>
      <c r="I21" s="60" t="s">
        <v>37</v>
      </c>
      <c r="J21" s="58">
        <v>3</v>
      </c>
      <c r="K21" s="59">
        <v>1</v>
      </c>
      <c r="L21" s="60" t="s">
        <v>37</v>
      </c>
      <c r="M21" s="58">
        <v>3</v>
      </c>
      <c r="N21" s="59">
        <v>1</v>
      </c>
      <c r="O21" s="60" t="s">
        <v>37</v>
      </c>
      <c r="P21" s="58">
        <v>3</v>
      </c>
      <c r="Q21" s="59">
        <v>1</v>
      </c>
      <c r="R21" s="60" t="s">
        <v>37</v>
      </c>
      <c r="S21" s="58">
        <v>3</v>
      </c>
      <c r="T21" s="59">
        <v>1</v>
      </c>
      <c r="U21" s="60" t="s">
        <v>37</v>
      </c>
      <c r="V21" s="58">
        <v>3</v>
      </c>
      <c r="W21" s="59">
        <v>1</v>
      </c>
      <c r="X21" s="60" t="s">
        <v>37</v>
      </c>
      <c r="Y21" s="58">
        <v>3</v>
      </c>
      <c r="Z21" s="59">
        <v>1</v>
      </c>
      <c r="AA21" s="60" t="s">
        <v>37</v>
      </c>
      <c r="AB21" s="58">
        <v>3</v>
      </c>
      <c r="AC21" s="59">
        <v>1</v>
      </c>
      <c r="AD21" s="60" t="s">
        <v>37</v>
      </c>
      <c r="AE21" s="58">
        <v>3</v>
      </c>
      <c r="AF21" s="59">
        <v>1</v>
      </c>
      <c r="AG21" s="60" t="s">
        <v>37</v>
      </c>
      <c r="AH21" s="58">
        <v>3</v>
      </c>
      <c r="AI21" s="59">
        <v>1</v>
      </c>
      <c r="AJ21" s="60" t="s">
        <v>37</v>
      </c>
      <c r="AK21" s="195"/>
      <c r="AL21" s="196"/>
      <c r="AM21" s="268"/>
      <c r="AN21" s="195"/>
      <c r="AO21" s="196"/>
      <c r="AP21" s="268"/>
      <c r="AQ21" s="143">
        <f t="shared" si="1"/>
        <v>450</v>
      </c>
      <c r="AR21" s="135">
        <f t="shared" si="0"/>
        <v>10</v>
      </c>
    </row>
    <row r="22" spans="1:44" ht="12" customHeight="1">
      <c r="A22" s="70" t="s">
        <v>50</v>
      </c>
      <c r="B22" s="158" t="s">
        <v>452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1</v>
      </c>
      <c r="I22" s="25" t="s">
        <v>37</v>
      </c>
      <c r="J22" s="24">
        <v>1</v>
      </c>
      <c r="K22" s="26">
        <v>1</v>
      </c>
      <c r="L22" s="25" t="s">
        <v>36</v>
      </c>
      <c r="M22" s="24">
        <v>1</v>
      </c>
      <c r="N22" s="26">
        <v>1</v>
      </c>
      <c r="O22" s="25" t="s">
        <v>37</v>
      </c>
      <c r="P22" s="24">
        <v>1</v>
      </c>
      <c r="Q22" s="26">
        <v>1</v>
      </c>
      <c r="R22" s="25" t="s">
        <v>36</v>
      </c>
      <c r="S22" s="24">
        <v>1</v>
      </c>
      <c r="T22" s="26">
        <v>1</v>
      </c>
      <c r="U22" s="25" t="s">
        <v>37</v>
      </c>
      <c r="V22" s="24">
        <v>1</v>
      </c>
      <c r="W22" s="26">
        <v>1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5"/>
      <c r="AL22" s="196"/>
      <c r="AM22" s="268"/>
      <c r="AN22" s="195"/>
      <c r="AO22" s="196"/>
      <c r="AP22" s="268"/>
      <c r="AQ22" s="143">
        <f t="shared" si="1"/>
        <v>120</v>
      </c>
      <c r="AR22" s="135">
        <f t="shared" si="0"/>
        <v>10</v>
      </c>
    </row>
    <row r="23" spans="1:44" ht="12" customHeight="1">
      <c r="A23" s="70" t="s">
        <v>97</v>
      </c>
      <c r="B23" s="158" t="s">
        <v>539</v>
      </c>
      <c r="C23" s="59" t="s">
        <v>188</v>
      </c>
      <c r="D23" s="54" t="s">
        <v>148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24">
        <v>1</v>
      </c>
      <c r="T23" s="26">
        <v>2</v>
      </c>
      <c r="U23" s="25" t="s">
        <v>37</v>
      </c>
      <c r="V23" s="24">
        <v>1</v>
      </c>
      <c r="W23" s="26">
        <v>2</v>
      </c>
      <c r="X23" s="25" t="s">
        <v>36</v>
      </c>
      <c r="Y23" s="24">
        <v>1</v>
      </c>
      <c r="Z23" s="26">
        <v>2</v>
      </c>
      <c r="AA23" s="25" t="s">
        <v>37</v>
      </c>
      <c r="AB23" s="24">
        <v>1</v>
      </c>
      <c r="AC23" s="26">
        <v>2</v>
      </c>
      <c r="AD23" s="25" t="s">
        <v>36</v>
      </c>
      <c r="AE23" s="24">
        <v>1</v>
      </c>
      <c r="AF23" s="26">
        <v>2</v>
      </c>
      <c r="AG23" s="25" t="s">
        <v>37</v>
      </c>
      <c r="AH23" s="24">
        <v>1</v>
      </c>
      <c r="AI23" s="26">
        <v>2</v>
      </c>
      <c r="AJ23" s="25" t="s">
        <v>36</v>
      </c>
      <c r="AK23" s="195"/>
      <c r="AL23" s="196"/>
      <c r="AM23" s="268"/>
      <c r="AN23" s="195"/>
      <c r="AO23" s="196"/>
      <c r="AP23" s="268"/>
      <c r="AQ23" s="143">
        <f t="shared" si="1"/>
        <v>150</v>
      </c>
      <c r="AR23" s="135">
        <f t="shared" si="0"/>
        <v>20</v>
      </c>
    </row>
    <row r="24" spans="1:44" ht="12" customHeight="1">
      <c r="A24" s="70" t="s">
        <v>98</v>
      </c>
      <c r="B24" s="158" t="s">
        <v>453</v>
      </c>
      <c r="C24" s="59" t="s">
        <v>188</v>
      </c>
      <c r="D24" s="54" t="s">
        <v>148</v>
      </c>
      <c r="E24" s="54" t="s">
        <v>37</v>
      </c>
      <c r="F24" s="55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24">
        <v>1</v>
      </c>
      <c r="AF24" s="26">
        <v>2</v>
      </c>
      <c r="AG24" s="25" t="s">
        <v>37</v>
      </c>
      <c r="AH24" s="24">
        <v>1</v>
      </c>
      <c r="AI24" s="26">
        <v>2</v>
      </c>
      <c r="AJ24" s="25" t="s">
        <v>37</v>
      </c>
      <c r="AK24" s="195"/>
      <c r="AL24" s="196"/>
      <c r="AM24" s="268"/>
      <c r="AN24" s="195"/>
      <c r="AO24" s="196"/>
      <c r="AP24" s="268"/>
      <c r="AQ24" s="143">
        <f t="shared" si="1"/>
        <v>150</v>
      </c>
      <c r="AR24" s="135">
        <f t="shared" si="0"/>
        <v>20</v>
      </c>
    </row>
    <row r="25" spans="1:44" ht="12" customHeight="1">
      <c r="A25" s="70" t="s">
        <v>127</v>
      </c>
      <c r="B25" s="158" t="s">
        <v>454</v>
      </c>
      <c r="C25" s="59" t="s">
        <v>470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/>
      <c r="AF25" s="59"/>
      <c r="AG25" s="60"/>
      <c r="AH25" s="24">
        <v>0</v>
      </c>
      <c r="AI25" s="26">
        <v>2</v>
      </c>
      <c r="AJ25" s="25" t="s">
        <v>113</v>
      </c>
      <c r="AK25" s="195"/>
      <c r="AL25" s="196"/>
      <c r="AM25" s="268"/>
      <c r="AN25" s="195"/>
      <c r="AO25" s="196"/>
      <c r="AP25" s="268"/>
      <c r="AQ25" s="143">
        <f>SUM(G25,J25,M25,P25,S25,V25,Y25,AB25,AE25,AH25,AK25,AN25)*15</f>
        <v>0</v>
      </c>
      <c r="AR25" s="135">
        <f>SUM(H25,K25,N25,Q25,T25,W25,Z25,AC25,AF25,AI25,AL25,AO25)</f>
        <v>2</v>
      </c>
    </row>
    <row r="26" spans="1:44" ht="12" customHeight="1">
      <c r="A26" s="70" t="s">
        <v>99</v>
      </c>
      <c r="B26" s="158" t="s">
        <v>455</v>
      </c>
      <c r="C26" s="59" t="s">
        <v>188</v>
      </c>
      <c r="D26" s="54" t="s">
        <v>148</v>
      </c>
      <c r="E26" s="54" t="s">
        <v>37</v>
      </c>
      <c r="F26" s="55">
        <v>60</v>
      </c>
      <c r="G26" s="58">
        <v>2</v>
      </c>
      <c r="H26" s="59">
        <v>1</v>
      </c>
      <c r="I26" s="60" t="s">
        <v>37</v>
      </c>
      <c r="J26" s="58">
        <v>2</v>
      </c>
      <c r="K26" s="59">
        <v>1</v>
      </c>
      <c r="L26" s="60" t="s">
        <v>37</v>
      </c>
      <c r="M26" s="58">
        <v>2</v>
      </c>
      <c r="N26" s="59">
        <v>1</v>
      </c>
      <c r="O26" s="60" t="s">
        <v>37</v>
      </c>
      <c r="P26" s="58">
        <v>2</v>
      </c>
      <c r="Q26" s="59">
        <v>1</v>
      </c>
      <c r="R26" s="60" t="s">
        <v>37</v>
      </c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120</v>
      </c>
      <c r="AR26" s="135">
        <f t="shared" si="0"/>
        <v>4</v>
      </c>
    </row>
    <row r="27" spans="1:44" ht="12" customHeight="1">
      <c r="A27" s="70" t="s">
        <v>100</v>
      </c>
      <c r="B27" s="158" t="s">
        <v>456</v>
      </c>
      <c r="C27" s="59" t="s">
        <v>188</v>
      </c>
      <c r="D27" s="54" t="s">
        <v>148</v>
      </c>
      <c r="E27" s="54" t="s">
        <v>37</v>
      </c>
      <c r="F27" s="55">
        <v>60</v>
      </c>
      <c r="G27" s="58">
        <v>3</v>
      </c>
      <c r="H27" s="59">
        <v>1</v>
      </c>
      <c r="I27" s="60" t="s">
        <v>37</v>
      </c>
      <c r="J27" s="58">
        <v>3</v>
      </c>
      <c r="K27" s="59">
        <v>1</v>
      </c>
      <c r="L27" s="60" t="s">
        <v>37</v>
      </c>
      <c r="M27" s="58">
        <v>3</v>
      </c>
      <c r="N27" s="59">
        <v>1</v>
      </c>
      <c r="O27" s="60" t="s">
        <v>37</v>
      </c>
      <c r="P27" s="58">
        <v>3</v>
      </c>
      <c r="Q27" s="59">
        <v>1</v>
      </c>
      <c r="R27" s="60" t="s">
        <v>37</v>
      </c>
      <c r="S27" s="58">
        <v>3</v>
      </c>
      <c r="T27" s="59">
        <v>1</v>
      </c>
      <c r="U27" s="60" t="s">
        <v>37</v>
      </c>
      <c r="V27" s="58">
        <v>3</v>
      </c>
      <c r="W27" s="59">
        <v>1</v>
      </c>
      <c r="X27" s="60" t="s">
        <v>37</v>
      </c>
      <c r="Y27" s="58">
        <v>3</v>
      </c>
      <c r="Z27" s="59">
        <v>1</v>
      </c>
      <c r="AA27" s="60" t="s">
        <v>37</v>
      </c>
      <c r="AB27" s="58">
        <v>3</v>
      </c>
      <c r="AC27" s="59">
        <v>1</v>
      </c>
      <c r="AD27" s="60" t="s">
        <v>37</v>
      </c>
      <c r="AE27" s="58">
        <v>3</v>
      </c>
      <c r="AF27" s="59">
        <v>1</v>
      </c>
      <c r="AG27" s="60" t="s">
        <v>37</v>
      </c>
      <c r="AH27" s="58">
        <v>3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450</v>
      </c>
      <c r="AR27" s="135">
        <f t="shared" si="0"/>
        <v>10</v>
      </c>
    </row>
    <row r="28" spans="1:44" ht="12" customHeight="1">
      <c r="A28" s="70" t="s">
        <v>101</v>
      </c>
      <c r="B28" s="158" t="s">
        <v>457</v>
      </c>
      <c r="C28" s="59" t="s">
        <v>188</v>
      </c>
      <c r="D28" s="54" t="s">
        <v>148</v>
      </c>
      <c r="E28" s="54" t="s">
        <v>37</v>
      </c>
      <c r="F28" s="55">
        <v>45</v>
      </c>
      <c r="G28" s="58"/>
      <c r="H28" s="59"/>
      <c r="I28" s="60"/>
      <c r="J28" s="58"/>
      <c r="K28" s="59"/>
      <c r="L28" s="60"/>
      <c r="M28" s="58">
        <v>2</v>
      </c>
      <c r="N28" s="59">
        <v>1</v>
      </c>
      <c r="O28" s="60" t="s">
        <v>37</v>
      </c>
      <c r="P28" s="58">
        <v>2</v>
      </c>
      <c r="Q28" s="59">
        <v>1</v>
      </c>
      <c r="R28" s="60" t="s">
        <v>37</v>
      </c>
      <c r="S28" s="58">
        <v>2</v>
      </c>
      <c r="T28" s="59">
        <v>1</v>
      </c>
      <c r="U28" s="60" t="s">
        <v>37</v>
      </c>
      <c r="V28" s="58">
        <v>2</v>
      </c>
      <c r="W28" s="59">
        <v>1</v>
      </c>
      <c r="X28" s="60" t="s">
        <v>37</v>
      </c>
      <c r="Y28" s="58">
        <v>2</v>
      </c>
      <c r="Z28" s="59">
        <v>1</v>
      </c>
      <c r="AA28" s="60" t="s">
        <v>37</v>
      </c>
      <c r="AB28" s="58">
        <v>2</v>
      </c>
      <c r="AC28" s="59">
        <v>1</v>
      </c>
      <c r="AD28" s="60" t="s">
        <v>37</v>
      </c>
      <c r="AE28" s="58"/>
      <c r="AF28" s="59"/>
      <c r="AG28" s="60"/>
      <c r="AH28" s="58"/>
      <c r="AI28" s="59"/>
      <c r="AJ28" s="60"/>
      <c r="AK28" s="195"/>
      <c r="AL28" s="196"/>
      <c r="AM28" s="268"/>
      <c r="AN28" s="195"/>
      <c r="AO28" s="196"/>
      <c r="AP28" s="268"/>
      <c r="AQ28" s="143">
        <f>SUM(G28,J28,M28,P28,S28,V28,Y28,AB28,AE28,AH28,AK28,AN28)*15</f>
        <v>180</v>
      </c>
      <c r="AR28" s="135">
        <f>SUM(H28,K28,N28,Q28,T28,W28,Z28,AC28,AF28,AI28,AL28,AO28)</f>
        <v>6</v>
      </c>
    </row>
    <row r="29" spans="1:44" ht="12" customHeight="1">
      <c r="A29" s="70" t="s">
        <v>102</v>
      </c>
      <c r="B29" s="158" t="s">
        <v>464</v>
      </c>
      <c r="C29" s="59" t="s">
        <v>188</v>
      </c>
      <c r="D29" s="54" t="s">
        <v>148</v>
      </c>
      <c r="E29" s="54" t="s">
        <v>149</v>
      </c>
      <c r="F29" s="55">
        <v>60</v>
      </c>
      <c r="G29" s="58"/>
      <c r="H29" s="59"/>
      <c r="I29" s="60"/>
      <c r="J29" s="58"/>
      <c r="K29" s="59"/>
      <c r="L29" s="60"/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2</v>
      </c>
      <c r="AA29" s="60" t="s">
        <v>37</v>
      </c>
      <c r="AB29" s="58">
        <v>1</v>
      </c>
      <c r="AC29" s="59">
        <v>2</v>
      </c>
      <c r="AD29" s="60" t="s">
        <v>37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>SUM(G29,J29,M29,P29,S29,V29,Y29,AB29,AE29,AH29,AK29,AN29)*15</f>
        <v>30</v>
      </c>
      <c r="AR29" s="135">
        <f t="shared" si="0"/>
        <v>4</v>
      </c>
    </row>
    <row r="30" spans="1:44" ht="12" customHeight="1" thickBot="1">
      <c r="A30" s="70" t="s">
        <v>103</v>
      </c>
      <c r="B30" s="158" t="s">
        <v>458</v>
      </c>
      <c r="C30" s="59" t="s">
        <v>188</v>
      </c>
      <c r="D30" s="54" t="s">
        <v>148</v>
      </c>
      <c r="E30" s="54" t="s">
        <v>149</v>
      </c>
      <c r="F30" s="55">
        <v>45</v>
      </c>
      <c r="G30" s="58">
        <v>1</v>
      </c>
      <c r="H30" s="59">
        <v>1</v>
      </c>
      <c r="I30" s="60" t="s">
        <v>37</v>
      </c>
      <c r="J30" s="58">
        <v>1</v>
      </c>
      <c r="K30" s="59">
        <v>1</v>
      </c>
      <c r="L30" s="60" t="s">
        <v>37</v>
      </c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/>
      <c r="AF30" s="59"/>
      <c r="AG30" s="60"/>
      <c r="AH30" s="58"/>
      <c r="AI30" s="59"/>
      <c r="AJ30" s="60"/>
      <c r="AK30" s="195"/>
      <c r="AL30" s="196"/>
      <c r="AM30" s="268"/>
      <c r="AN30" s="195"/>
      <c r="AO30" s="196"/>
      <c r="AP30" s="268"/>
      <c r="AQ30" s="143">
        <f t="shared" si="1"/>
        <v>30</v>
      </c>
      <c r="AR30" s="135">
        <f t="shared" si="0"/>
        <v>2</v>
      </c>
    </row>
    <row r="31" spans="1:44" ht="12" customHeight="1" thickBot="1" thickTop="1">
      <c r="A31" s="367" t="s">
        <v>92</v>
      </c>
      <c r="B31" s="368"/>
      <c r="C31" s="368"/>
      <c r="D31" s="368"/>
      <c r="E31" s="368"/>
      <c r="F31" s="368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70"/>
      <c r="AR31" s="371"/>
    </row>
    <row r="32" spans="1:44" ht="12" customHeight="1">
      <c r="A32" s="120" t="s">
        <v>93</v>
      </c>
      <c r="B32" s="156" t="s">
        <v>437</v>
      </c>
      <c r="C32" s="121" t="s">
        <v>188</v>
      </c>
      <c r="D32" s="122" t="s">
        <v>148</v>
      </c>
      <c r="E32" s="122" t="s">
        <v>150</v>
      </c>
      <c r="F32" s="123">
        <v>45</v>
      </c>
      <c r="G32" s="124">
        <v>1</v>
      </c>
      <c r="H32" s="121">
        <v>1</v>
      </c>
      <c r="I32" s="125" t="s">
        <v>37</v>
      </c>
      <c r="J32" s="124">
        <v>1</v>
      </c>
      <c r="K32" s="121">
        <v>1</v>
      </c>
      <c r="L32" s="125" t="s">
        <v>37</v>
      </c>
      <c r="M32" s="124"/>
      <c r="N32" s="121"/>
      <c r="O32" s="125"/>
      <c r="P32" s="124"/>
      <c r="Q32" s="121"/>
      <c r="R32" s="125"/>
      <c r="S32" s="124"/>
      <c r="T32" s="121"/>
      <c r="U32" s="125"/>
      <c r="V32" s="124"/>
      <c r="W32" s="121"/>
      <c r="X32" s="125"/>
      <c r="Y32" s="124"/>
      <c r="Z32" s="121"/>
      <c r="AA32" s="125"/>
      <c r="AB32" s="124"/>
      <c r="AC32" s="121"/>
      <c r="AD32" s="125"/>
      <c r="AE32" s="124"/>
      <c r="AF32" s="121"/>
      <c r="AG32" s="125"/>
      <c r="AH32" s="124"/>
      <c r="AI32" s="121"/>
      <c r="AJ32" s="125"/>
      <c r="AK32" s="188"/>
      <c r="AL32" s="189"/>
      <c r="AM32" s="265"/>
      <c r="AN32" s="188"/>
      <c r="AO32" s="189"/>
      <c r="AP32" s="265"/>
      <c r="AQ32" s="141">
        <f>SUM(G32,J32,M32,P32,S32,V32,Y32,AB32,AE32,AH32,AK32,AN32)*15</f>
        <v>30</v>
      </c>
      <c r="AR32" s="133">
        <f>SUM(H32,K32,N32,Q32,T32,W32,Z32,AC32,AF32,AI32,AL32,AO32)</f>
        <v>2</v>
      </c>
    </row>
    <row r="33" spans="1:44" ht="12" customHeight="1" thickBot="1">
      <c r="A33" s="70" t="s">
        <v>94</v>
      </c>
      <c r="B33" s="158" t="s">
        <v>438</v>
      </c>
      <c r="C33" s="59" t="s">
        <v>188</v>
      </c>
      <c r="D33" s="54" t="s">
        <v>148</v>
      </c>
      <c r="E33" s="54" t="s">
        <v>150</v>
      </c>
      <c r="F33" s="55">
        <v>45</v>
      </c>
      <c r="G33" s="58">
        <v>1</v>
      </c>
      <c r="H33" s="59">
        <v>1</v>
      </c>
      <c r="I33" s="60" t="s">
        <v>37</v>
      </c>
      <c r="J33" s="58">
        <v>1</v>
      </c>
      <c r="K33" s="59">
        <v>1</v>
      </c>
      <c r="L33" s="60" t="s">
        <v>37</v>
      </c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>SUM(G33,J33,M33,P33,S33,V33,Y33,AB33,AE33,AH33,AK33,AN33)*15</f>
        <v>30</v>
      </c>
      <c r="AR33" s="135">
        <f>SUM(H33,K33,N33,Q33,T33,W33,Z33,AC33,AF33,AI33,AL33,AO33)</f>
        <v>2</v>
      </c>
    </row>
    <row r="34" spans="1:44" ht="12" customHeight="1" thickBot="1" thickTop="1">
      <c r="A34" s="367" t="s">
        <v>35</v>
      </c>
      <c r="B34" s="368"/>
      <c r="C34" s="368"/>
      <c r="D34" s="368"/>
      <c r="E34" s="368"/>
      <c r="F34" s="368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0"/>
      <c r="AR34" s="371"/>
    </row>
    <row r="35" spans="1:44" ht="12" customHeight="1" thickBot="1">
      <c r="A35" s="159" t="s">
        <v>182</v>
      </c>
      <c r="B35" s="160" t="s">
        <v>216</v>
      </c>
      <c r="C35" s="148"/>
      <c r="D35" s="149"/>
      <c r="E35" s="149"/>
      <c r="F35" s="150"/>
      <c r="G35" s="161"/>
      <c r="H35" s="148">
        <v>4</v>
      </c>
      <c r="I35" s="162"/>
      <c r="J35" s="161"/>
      <c r="K35" s="148">
        <v>3</v>
      </c>
      <c r="L35" s="162"/>
      <c r="M35" s="161"/>
      <c r="N35" s="148">
        <v>2</v>
      </c>
      <c r="O35" s="162"/>
      <c r="P35" s="161"/>
      <c r="Q35" s="148"/>
      <c r="R35" s="162"/>
      <c r="S35" s="161"/>
      <c r="T35" s="148"/>
      <c r="U35" s="162"/>
      <c r="V35" s="161"/>
      <c r="W35" s="148"/>
      <c r="X35" s="162"/>
      <c r="Y35" s="161"/>
      <c r="Z35" s="148">
        <v>3</v>
      </c>
      <c r="AA35" s="162"/>
      <c r="AB35" s="161"/>
      <c r="AC35" s="148"/>
      <c r="AD35" s="162"/>
      <c r="AE35" s="161"/>
      <c r="AF35" s="148">
        <v>4</v>
      </c>
      <c r="AG35" s="162"/>
      <c r="AH35" s="161"/>
      <c r="AI35" s="148"/>
      <c r="AJ35" s="162"/>
      <c r="AK35" s="220"/>
      <c r="AL35" s="221"/>
      <c r="AM35" s="270"/>
      <c r="AN35" s="220"/>
      <c r="AO35" s="221"/>
      <c r="AP35" s="270"/>
      <c r="AQ35" s="163"/>
      <c r="AR35" s="152">
        <f>SUM(H35,K35,N35,Q35,T35,W35,Z35,AC35,AF35,AI35,AL35,AO35)</f>
        <v>16</v>
      </c>
    </row>
    <row r="36" spans="1:44" ht="12" customHeight="1" thickBot="1" thickTop="1">
      <c r="A36" s="86" t="s">
        <v>22</v>
      </c>
      <c r="B36" s="87" t="s">
        <v>410</v>
      </c>
      <c r="C36" s="88"/>
      <c r="D36" s="89"/>
      <c r="E36" s="90" t="s">
        <v>151</v>
      </c>
      <c r="F36" s="91"/>
      <c r="G36" s="92"/>
      <c r="H36" s="93"/>
      <c r="I36" s="94"/>
      <c r="J36" s="92"/>
      <c r="K36" s="93"/>
      <c r="L36" s="94"/>
      <c r="M36" s="92"/>
      <c r="N36" s="93"/>
      <c r="O36" s="94"/>
      <c r="P36" s="92"/>
      <c r="Q36" s="93"/>
      <c r="R36" s="94"/>
      <c r="S36" s="92"/>
      <c r="T36" s="93"/>
      <c r="U36" s="94"/>
      <c r="V36" s="92"/>
      <c r="W36" s="93"/>
      <c r="X36" s="94"/>
      <c r="Y36" s="92"/>
      <c r="Z36" s="93"/>
      <c r="AA36" s="94"/>
      <c r="AB36" s="92"/>
      <c r="AC36" s="93"/>
      <c r="AD36" s="94"/>
      <c r="AE36" s="92"/>
      <c r="AF36" s="93"/>
      <c r="AG36" s="94"/>
      <c r="AH36" s="92"/>
      <c r="AI36" s="93"/>
      <c r="AJ36" s="94"/>
      <c r="AK36" s="271">
        <v>0</v>
      </c>
      <c r="AL36" s="272">
        <v>4</v>
      </c>
      <c r="AM36" s="273" t="s">
        <v>37</v>
      </c>
      <c r="AN36" s="271">
        <v>0</v>
      </c>
      <c r="AO36" s="272">
        <v>4</v>
      </c>
      <c r="AP36" s="273" t="s">
        <v>37</v>
      </c>
      <c r="AQ36" s="164">
        <f>SUM(G36,J36,M36,P36,S36,V36,Y36,AB36,AE36,AH36,AK36,AN36)*15</f>
        <v>0</v>
      </c>
      <c r="AR36" s="165">
        <f>SUM(H36,K36,N36,Q36,T36,W36,Z36,AC36,AF36,AI36,AL36,AO36)</f>
        <v>8</v>
      </c>
    </row>
    <row r="37" spans="1:44" ht="12" customHeight="1" thickBot="1" thickTop="1">
      <c r="A37" s="407" t="s">
        <v>21</v>
      </c>
      <c r="B37" s="408"/>
      <c r="C37" s="408"/>
      <c r="D37" s="408"/>
      <c r="E37" s="408"/>
      <c r="F37" s="409"/>
      <c r="G37" s="166">
        <f>SUM(G8:G30,G32,G35,G36)</f>
        <v>22.5</v>
      </c>
      <c r="H37" s="167">
        <f>SUM(H8:H30,H32,H35,H36)</f>
        <v>30</v>
      </c>
      <c r="I37" s="168"/>
      <c r="J37" s="166">
        <f>SUM(J8:J30,J32,J35,J36)</f>
        <v>21.5</v>
      </c>
      <c r="K37" s="167">
        <f>SUM(K8:K30,K32,K35,K36)</f>
        <v>27</v>
      </c>
      <c r="L37" s="168"/>
      <c r="M37" s="166">
        <f>SUM(M8:M30,M32,M35,M36)</f>
        <v>21.5</v>
      </c>
      <c r="N37" s="167">
        <f>SUM(N8:N30,N32,N35,N36)</f>
        <v>25</v>
      </c>
      <c r="O37" s="168"/>
      <c r="P37" s="166">
        <f>SUM(P8:P30,P32,P35,P36)</f>
        <v>21.5</v>
      </c>
      <c r="Q37" s="167">
        <f>SUM(Q8:Q30,Q32,Q35,Q36)</f>
        <v>23</v>
      </c>
      <c r="R37" s="168"/>
      <c r="S37" s="166">
        <f>SUM(S8:S30,S32,S35,S36)</f>
        <v>19.5</v>
      </c>
      <c r="T37" s="167">
        <f>SUM(T8:T30,T32,T35,T36)</f>
        <v>23</v>
      </c>
      <c r="U37" s="168"/>
      <c r="V37" s="166">
        <f>SUM(V8:V30,V32,V35,V36)</f>
        <v>19.5</v>
      </c>
      <c r="W37" s="167">
        <f>SUM(W8:W30,W32,W35,W36)</f>
        <v>23</v>
      </c>
      <c r="X37" s="168"/>
      <c r="Y37" s="166">
        <f>SUM(Y8:Y30,Y32,Y35,Y36)</f>
        <v>19.5</v>
      </c>
      <c r="Z37" s="167">
        <f>SUM(Z8:Z30,Z32,Z35,Z36)</f>
        <v>28</v>
      </c>
      <c r="AA37" s="168"/>
      <c r="AB37" s="166">
        <f>SUM(AB8:AB30,AB32,AB35,AB36)</f>
        <v>20.5</v>
      </c>
      <c r="AC37" s="167">
        <f>SUM(AC8:AC30,AC32,AC35,AC36)</f>
        <v>27</v>
      </c>
      <c r="AD37" s="168"/>
      <c r="AE37" s="166">
        <f>SUM(AE8:AE30,AE32,AE35,AE36)</f>
        <v>13.5</v>
      </c>
      <c r="AF37" s="167">
        <f>SUM(AF8:AF30,AF32,AF35,AF36)</f>
        <v>22</v>
      </c>
      <c r="AG37" s="168"/>
      <c r="AH37" s="166">
        <f>SUM(AH8:AH30,AH32,AH35,AH36)</f>
        <v>13.5</v>
      </c>
      <c r="AI37" s="167">
        <f>SUM(AI8:AI30,AI32,AI35,AI36)</f>
        <v>24</v>
      </c>
      <c r="AJ37" s="168"/>
      <c r="AK37" s="278">
        <f>SUM(AK8:AK30,AK32,AK35,AK36)</f>
        <v>0</v>
      </c>
      <c r="AL37" s="279">
        <f>SUM(AL8:AL30,AL32,AL35,AL36)</f>
        <v>4</v>
      </c>
      <c r="AM37" s="280"/>
      <c r="AN37" s="281">
        <f>SUM(AN8:AN30,AN32,AN35,AN36)</f>
        <v>0</v>
      </c>
      <c r="AO37" s="279">
        <f>SUM(AO8:AO30,AO32,AO35,AO36)</f>
        <v>4</v>
      </c>
      <c r="AP37" s="280"/>
      <c r="AQ37" s="247">
        <f>SUM(AQ8:AQ30,AQ32,AQ35,AQ36)</f>
        <v>2895</v>
      </c>
      <c r="AR37" s="144">
        <f>SUM(AR8:AR30,AR32,AR35,AR36)</f>
        <v>260</v>
      </c>
    </row>
    <row r="38" spans="1:44" ht="12" customHeight="1" thickBot="1" thickTop="1">
      <c r="A38" s="344" t="s">
        <v>26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6"/>
    </row>
    <row r="39" spans="1:44" ht="12" customHeight="1" thickBot="1">
      <c r="A39" s="347" t="s">
        <v>141</v>
      </c>
      <c r="B39" s="348" t="s">
        <v>142</v>
      </c>
      <c r="C39" s="350" t="s">
        <v>143</v>
      </c>
      <c r="D39" s="352" t="s">
        <v>409</v>
      </c>
      <c r="E39" s="352" t="s">
        <v>42</v>
      </c>
      <c r="F39" s="354" t="s">
        <v>144</v>
      </c>
      <c r="G39" s="356" t="s">
        <v>0</v>
      </c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8"/>
      <c r="AQ39" s="356"/>
      <c r="AR39" s="359"/>
    </row>
    <row r="40" spans="1:48" ht="12" customHeight="1">
      <c r="A40" s="347"/>
      <c r="B40" s="349"/>
      <c r="C40" s="351"/>
      <c r="D40" s="353"/>
      <c r="E40" s="353"/>
      <c r="F40" s="355"/>
      <c r="G40" s="360" t="s">
        <v>2</v>
      </c>
      <c r="H40" s="361"/>
      <c r="I40" s="362"/>
      <c r="J40" s="360" t="s">
        <v>3</v>
      </c>
      <c r="K40" s="361"/>
      <c r="L40" s="362"/>
      <c r="M40" s="360" t="s">
        <v>4</v>
      </c>
      <c r="N40" s="361"/>
      <c r="O40" s="362"/>
      <c r="P40" s="360" t="s">
        <v>5</v>
      </c>
      <c r="Q40" s="361"/>
      <c r="R40" s="362"/>
      <c r="S40" s="360" t="s">
        <v>6</v>
      </c>
      <c r="T40" s="361"/>
      <c r="U40" s="362"/>
      <c r="V40" s="360" t="s">
        <v>7</v>
      </c>
      <c r="W40" s="361"/>
      <c r="X40" s="362"/>
      <c r="Y40" s="360" t="s">
        <v>8</v>
      </c>
      <c r="Z40" s="361"/>
      <c r="AA40" s="362"/>
      <c r="AB40" s="360" t="s">
        <v>9</v>
      </c>
      <c r="AC40" s="361"/>
      <c r="AD40" s="362"/>
      <c r="AE40" s="360" t="s">
        <v>10</v>
      </c>
      <c r="AF40" s="361"/>
      <c r="AG40" s="362"/>
      <c r="AH40" s="360" t="s">
        <v>11</v>
      </c>
      <c r="AI40" s="361"/>
      <c r="AJ40" s="362"/>
      <c r="AK40" s="360" t="s">
        <v>44</v>
      </c>
      <c r="AL40" s="361"/>
      <c r="AM40" s="362"/>
      <c r="AN40" s="360" t="s">
        <v>45</v>
      </c>
      <c r="AO40" s="361"/>
      <c r="AP40" s="362"/>
      <c r="AQ40" s="363" t="s">
        <v>145</v>
      </c>
      <c r="AR40" s="365" t="s">
        <v>146</v>
      </c>
      <c r="AT40" s="153"/>
      <c r="AU40" s="153"/>
      <c r="AV40" s="153"/>
    </row>
    <row r="41" spans="1:48" ht="12" customHeight="1" thickBot="1">
      <c r="A41" s="347"/>
      <c r="B41" s="349"/>
      <c r="C41" s="351"/>
      <c r="D41" s="353"/>
      <c r="E41" s="353"/>
      <c r="F41" s="355"/>
      <c r="G41" s="151" t="s">
        <v>1</v>
      </c>
      <c r="H41" s="129" t="s">
        <v>12</v>
      </c>
      <c r="I41" s="154" t="s">
        <v>25</v>
      </c>
      <c r="J41" s="151" t="s">
        <v>1</v>
      </c>
      <c r="K41" s="129" t="s">
        <v>12</v>
      </c>
      <c r="L41" s="154" t="s">
        <v>25</v>
      </c>
      <c r="M41" s="151" t="s">
        <v>1</v>
      </c>
      <c r="N41" s="129" t="s">
        <v>12</v>
      </c>
      <c r="O41" s="154" t="s">
        <v>25</v>
      </c>
      <c r="P41" s="151" t="s">
        <v>1</v>
      </c>
      <c r="Q41" s="129" t="s">
        <v>12</v>
      </c>
      <c r="R41" s="154" t="s">
        <v>25</v>
      </c>
      <c r="S41" s="151" t="s">
        <v>1</v>
      </c>
      <c r="T41" s="129" t="s">
        <v>12</v>
      </c>
      <c r="U41" s="154" t="s">
        <v>25</v>
      </c>
      <c r="V41" s="151" t="s">
        <v>1</v>
      </c>
      <c r="W41" s="129" t="s">
        <v>12</v>
      </c>
      <c r="X41" s="154" t="s">
        <v>25</v>
      </c>
      <c r="Y41" s="151" t="s">
        <v>1</v>
      </c>
      <c r="Z41" s="129" t="s">
        <v>12</v>
      </c>
      <c r="AA41" s="154" t="s">
        <v>25</v>
      </c>
      <c r="AB41" s="151" t="s">
        <v>1</v>
      </c>
      <c r="AC41" s="129" t="s">
        <v>12</v>
      </c>
      <c r="AD41" s="154" t="s">
        <v>25</v>
      </c>
      <c r="AE41" s="151" t="s">
        <v>1</v>
      </c>
      <c r="AF41" s="129" t="s">
        <v>12</v>
      </c>
      <c r="AG41" s="154" t="s">
        <v>25</v>
      </c>
      <c r="AH41" s="151" t="s">
        <v>1</v>
      </c>
      <c r="AI41" s="129" t="s">
        <v>12</v>
      </c>
      <c r="AJ41" s="154" t="s">
        <v>25</v>
      </c>
      <c r="AK41" s="151" t="s">
        <v>1</v>
      </c>
      <c r="AL41" s="129" t="s">
        <v>12</v>
      </c>
      <c r="AM41" s="154" t="s">
        <v>25</v>
      </c>
      <c r="AN41" s="151" t="s">
        <v>1</v>
      </c>
      <c r="AO41" s="129" t="s">
        <v>12</v>
      </c>
      <c r="AP41" s="154" t="s">
        <v>25</v>
      </c>
      <c r="AQ41" s="364"/>
      <c r="AR41" s="366"/>
      <c r="AT41" s="155"/>
      <c r="AU41" s="155"/>
      <c r="AV41" s="155"/>
    </row>
    <row r="42" spans="1:44" ht="12" customHeight="1" thickBot="1" thickTop="1">
      <c r="A42" s="367" t="s">
        <v>91</v>
      </c>
      <c r="B42" s="368"/>
      <c r="C42" s="368"/>
      <c r="D42" s="368"/>
      <c r="E42" s="368"/>
      <c r="F42" s="368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70"/>
      <c r="AR42" s="371"/>
    </row>
    <row r="43" spans="1:44" ht="12" customHeight="1">
      <c r="A43" s="120" t="s">
        <v>14</v>
      </c>
      <c r="B43" s="156" t="s">
        <v>422</v>
      </c>
      <c r="C43" s="121" t="s">
        <v>376</v>
      </c>
      <c r="D43" s="122" t="s">
        <v>148</v>
      </c>
      <c r="E43" s="122" t="s">
        <v>149</v>
      </c>
      <c r="F43" s="123">
        <v>45</v>
      </c>
      <c r="G43" s="124"/>
      <c r="H43" s="121"/>
      <c r="I43" s="125"/>
      <c r="J43" s="124"/>
      <c r="K43" s="121"/>
      <c r="L43" s="125"/>
      <c r="M43" s="124">
        <v>3</v>
      </c>
      <c r="N43" s="121">
        <v>4</v>
      </c>
      <c r="O43" s="125" t="s">
        <v>36</v>
      </c>
      <c r="P43" s="124"/>
      <c r="Q43" s="121"/>
      <c r="R43" s="125"/>
      <c r="S43" s="124"/>
      <c r="T43" s="121"/>
      <c r="U43" s="125"/>
      <c r="V43" s="124"/>
      <c r="W43" s="121"/>
      <c r="X43" s="125"/>
      <c r="Y43" s="124"/>
      <c r="Z43" s="121"/>
      <c r="AA43" s="125"/>
      <c r="AB43" s="124"/>
      <c r="AC43" s="121"/>
      <c r="AD43" s="125"/>
      <c r="AE43" s="124"/>
      <c r="AF43" s="121"/>
      <c r="AG43" s="125"/>
      <c r="AH43" s="124"/>
      <c r="AI43" s="121"/>
      <c r="AJ43" s="125"/>
      <c r="AK43" s="188"/>
      <c r="AL43" s="189"/>
      <c r="AM43" s="265"/>
      <c r="AN43" s="188"/>
      <c r="AO43" s="189"/>
      <c r="AP43" s="265"/>
      <c r="AQ43" s="141">
        <f>SUM(G43,J43,M43,P43,S43,V43,Y43,AB43,AE43,AH43,AK43,AN43)*15</f>
        <v>45</v>
      </c>
      <c r="AR43" s="133">
        <f>SUM(H43,K43,N43,Q43,T43,W43,Z43,AC43,AF43,AI43,AL43,AO43)</f>
        <v>4</v>
      </c>
    </row>
    <row r="44" spans="1:44" ht="12" customHeight="1">
      <c r="A44" s="69" t="s">
        <v>15</v>
      </c>
      <c r="B44" s="139" t="s">
        <v>423</v>
      </c>
      <c r="C44" s="26" t="s">
        <v>406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58"/>
      <c r="Q44" s="59"/>
      <c r="R44" s="60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2"/>
      <c r="AL44" s="193"/>
      <c r="AM44" s="266"/>
      <c r="AN44" s="192"/>
      <c r="AO44" s="193"/>
      <c r="AP44" s="266"/>
      <c r="AQ44" s="118">
        <f aca="true" t="shared" si="2" ref="AQ44:AQ58">SUM(G44,J44,M44,P44,S44,V44,Y44,AB44,AE44,AH44,AK44,AN44)*15</f>
        <v>60</v>
      </c>
      <c r="AR44" s="119">
        <f aca="true" t="shared" si="3" ref="AR44:AR58">SUM(H44,K44,N44,Q44,T44,W44,Z44,AC44,AF44,AI44,AL44,AO44)</f>
        <v>6</v>
      </c>
    </row>
    <row r="45" spans="1:44" ht="12" customHeight="1">
      <c r="A45" s="69" t="s">
        <v>13</v>
      </c>
      <c r="B45" s="139" t="s">
        <v>424</v>
      </c>
      <c r="C45" s="26"/>
      <c r="D45" s="22" t="s">
        <v>148</v>
      </c>
      <c r="E45" s="22" t="s">
        <v>149</v>
      </c>
      <c r="F45" s="23">
        <v>45</v>
      </c>
      <c r="G45" s="24"/>
      <c r="H45" s="26"/>
      <c r="I45" s="25"/>
      <c r="J45" s="24"/>
      <c r="K45" s="26"/>
      <c r="L45" s="25"/>
      <c r="M45" s="24"/>
      <c r="N45" s="26"/>
      <c r="O45" s="25"/>
      <c r="P45" s="24">
        <v>3</v>
      </c>
      <c r="Q45" s="26">
        <v>4</v>
      </c>
      <c r="R45" s="25" t="s">
        <v>36</v>
      </c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2"/>
      <c r="AL45" s="193"/>
      <c r="AM45" s="266"/>
      <c r="AN45" s="192"/>
      <c r="AO45" s="193"/>
      <c r="AP45" s="266"/>
      <c r="AQ45" s="118">
        <f t="shared" si="2"/>
        <v>45</v>
      </c>
      <c r="AR45" s="119">
        <f t="shared" si="3"/>
        <v>4</v>
      </c>
    </row>
    <row r="46" spans="1:44" ht="12" customHeight="1">
      <c r="A46" s="69" t="s">
        <v>16</v>
      </c>
      <c r="B46" s="139" t="s">
        <v>425</v>
      </c>
      <c r="C46" s="26" t="s">
        <v>407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3</v>
      </c>
      <c r="U46" s="25" t="s">
        <v>37</v>
      </c>
      <c r="V46" s="24">
        <v>2</v>
      </c>
      <c r="W46" s="26">
        <v>3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2"/>
        <v>60</v>
      </c>
      <c r="AR46" s="119">
        <f t="shared" si="3"/>
        <v>6</v>
      </c>
    </row>
    <row r="47" spans="1:44" ht="12" customHeight="1">
      <c r="A47" s="69" t="s">
        <v>18</v>
      </c>
      <c r="B47" s="139" t="s">
        <v>426</v>
      </c>
      <c r="C47" s="26"/>
      <c r="D47" s="22" t="s">
        <v>148</v>
      </c>
      <c r="E47" s="22" t="s">
        <v>149</v>
      </c>
      <c r="F47" s="23">
        <v>45</v>
      </c>
      <c r="G47" s="24">
        <v>1</v>
      </c>
      <c r="H47" s="26">
        <v>0</v>
      </c>
      <c r="I47" s="25" t="s">
        <v>43</v>
      </c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/>
      <c r="Z47" s="26"/>
      <c r="AA47" s="25"/>
      <c r="AB47" s="24"/>
      <c r="AC47" s="26"/>
      <c r="AD47" s="25"/>
      <c r="AE47" s="24"/>
      <c r="AF47" s="26"/>
      <c r="AG47" s="25"/>
      <c r="AH47" s="24"/>
      <c r="AI47" s="26"/>
      <c r="AJ47" s="25"/>
      <c r="AK47" s="192"/>
      <c r="AL47" s="193"/>
      <c r="AM47" s="266"/>
      <c r="AN47" s="192"/>
      <c r="AO47" s="193"/>
      <c r="AP47" s="266"/>
      <c r="AQ47" s="118">
        <f t="shared" si="2"/>
        <v>15</v>
      </c>
      <c r="AR47" s="119">
        <f t="shared" si="3"/>
        <v>0</v>
      </c>
    </row>
    <row r="48" spans="1:44" ht="12" customHeight="1">
      <c r="A48" s="107" t="s">
        <v>107</v>
      </c>
      <c r="B48" s="171" t="s">
        <v>427</v>
      </c>
      <c r="C48" s="172"/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>
        <v>2</v>
      </c>
      <c r="N48" s="26">
        <v>2</v>
      </c>
      <c r="O48" s="25" t="s">
        <v>36</v>
      </c>
      <c r="P48" s="24">
        <v>2</v>
      </c>
      <c r="Q48" s="26">
        <v>2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192"/>
      <c r="AL48" s="193"/>
      <c r="AM48" s="266"/>
      <c r="AN48" s="192"/>
      <c r="AO48" s="193"/>
      <c r="AP48" s="266"/>
      <c r="AQ48" s="118">
        <f t="shared" si="2"/>
        <v>60</v>
      </c>
      <c r="AR48" s="119">
        <f t="shared" si="3"/>
        <v>4</v>
      </c>
    </row>
    <row r="49" spans="1:44" ht="12" customHeight="1">
      <c r="A49" s="107" t="s">
        <v>57</v>
      </c>
      <c r="B49" s="171" t="s">
        <v>428</v>
      </c>
      <c r="C49" s="172" t="s">
        <v>462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>
        <v>2</v>
      </c>
      <c r="T49" s="26">
        <v>2</v>
      </c>
      <c r="U49" s="25" t="s">
        <v>36</v>
      </c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2"/>
      <c r="AL49" s="193"/>
      <c r="AM49" s="266"/>
      <c r="AN49" s="192"/>
      <c r="AO49" s="193"/>
      <c r="AP49" s="266"/>
      <c r="AQ49" s="118">
        <f t="shared" si="2"/>
        <v>30</v>
      </c>
      <c r="AR49" s="119">
        <f t="shared" si="3"/>
        <v>2</v>
      </c>
    </row>
    <row r="50" spans="1:44" ht="12" customHeight="1">
      <c r="A50" s="69" t="s">
        <v>108</v>
      </c>
      <c r="B50" s="139" t="s">
        <v>429</v>
      </c>
      <c r="C50" s="26" t="s">
        <v>428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>
        <v>2</v>
      </c>
      <c r="W50" s="26">
        <v>2</v>
      </c>
      <c r="X50" s="25" t="s">
        <v>36</v>
      </c>
      <c r="Y50" s="24"/>
      <c r="Z50" s="26"/>
      <c r="AA50" s="25"/>
      <c r="AB50" s="24"/>
      <c r="AC50" s="26"/>
      <c r="AD50" s="25"/>
      <c r="AE50" s="24"/>
      <c r="AF50" s="26"/>
      <c r="AG50" s="25"/>
      <c r="AH50" s="24"/>
      <c r="AI50" s="26"/>
      <c r="AJ50" s="25"/>
      <c r="AK50" s="192"/>
      <c r="AL50" s="193"/>
      <c r="AM50" s="266"/>
      <c r="AN50" s="192"/>
      <c r="AO50" s="193"/>
      <c r="AP50" s="266"/>
      <c r="AQ50" s="118">
        <f t="shared" si="2"/>
        <v>30</v>
      </c>
      <c r="AR50" s="119">
        <f t="shared" si="3"/>
        <v>2</v>
      </c>
    </row>
    <row r="51" spans="1:44" ht="12" customHeight="1">
      <c r="A51" s="69" t="s">
        <v>58</v>
      </c>
      <c r="B51" s="139" t="s">
        <v>430</v>
      </c>
      <c r="C51" s="26" t="s">
        <v>191</v>
      </c>
      <c r="D51" s="22" t="s">
        <v>148</v>
      </c>
      <c r="E51" s="22" t="s">
        <v>149</v>
      </c>
      <c r="F51" s="23">
        <v>45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/>
      <c r="Z51" s="26"/>
      <c r="AA51" s="25"/>
      <c r="AB51" s="24"/>
      <c r="AC51" s="26"/>
      <c r="AD51" s="25"/>
      <c r="AE51" s="24"/>
      <c r="AF51" s="26"/>
      <c r="AG51" s="25"/>
      <c r="AH51" s="24"/>
      <c r="AI51" s="26"/>
      <c r="AJ51" s="25"/>
      <c r="AK51" s="192">
        <v>2</v>
      </c>
      <c r="AL51" s="193">
        <v>2</v>
      </c>
      <c r="AM51" s="266" t="s">
        <v>37</v>
      </c>
      <c r="AN51" s="192"/>
      <c r="AO51" s="193"/>
      <c r="AP51" s="266"/>
      <c r="AQ51" s="118">
        <f t="shared" si="2"/>
        <v>30</v>
      </c>
      <c r="AR51" s="119">
        <f t="shared" si="3"/>
        <v>2</v>
      </c>
    </row>
    <row r="52" spans="1:44" ht="12" customHeight="1">
      <c r="A52" s="69" t="s">
        <v>96</v>
      </c>
      <c r="B52" s="139" t="s">
        <v>431</v>
      </c>
      <c r="C52" s="26" t="s">
        <v>191</v>
      </c>
      <c r="D52" s="22" t="s">
        <v>148</v>
      </c>
      <c r="E52" s="22" t="s">
        <v>149</v>
      </c>
      <c r="F52" s="23">
        <v>45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/>
      <c r="AF52" s="26"/>
      <c r="AG52" s="25"/>
      <c r="AH52" s="24"/>
      <c r="AI52" s="26"/>
      <c r="AJ52" s="25"/>
      <c r="AK52" s="192">
        <v>1</v>
      </c>
      <c r="AL52" s="193">
        <v>2</v>
      </c>
      <c r="AM52" s="266" t="s">
        <v>37</v>
      </c>
      <c r="AN52" s="192"/>
      <c r="AO52" s="193"/>
      <c r="AP52" s="266"/>
      <c r="AQ52" s="118">
        <f>SUM(G52,J52,M52,P52,S52,V52,Y52,AB52,AE52,AH52,AK52,AN52)*15</f>
        <v>15</v>
      </c>
      <c r="AR52" s="119">
        <f>SUM(H52,K52,N52,Q52,T52,W52,Z52,AC52,AF52,AI52,AL52,AO52)</f>
        <v>2</v>
      </c>
    </row>
    <row r="53" spans="1:44" ht="12" customHeight="1">
      <c r="A53" s="69" t="s">
        <v>104</v>
      </c>
      <c r="B53" s="115" t="s">
        <v>476</v>
      </c>
      <c r="C53" s="26" t="s">
        <v>188</v>
      </c>
      <c r="D53" s="22" t="s">
        <v>148</v>
      </c>
      <c r="E53" s="22" t="s">
        <v>149</v>
      </c>
      <c r="F53" s="23">
        <v>45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/>
      <c r="T53" s="26"/>
      <c r="U53" s="25"/>
      <c r="V53" s="24"/>
      <c r="W53" s="26"/>
      <c r="X53" s="25"/>
      <c r="Y53" s="24"/>
      <c r="Z53" s="26"/>
      <c r="AA53" s="25"/>
      <c r="AB53" s="24"/>
      <c r="AC53" s="26"/>
      <c r="AD53" s="25"/>
      <c r="AE53" s="24">
        <v>1</v>
      </c>
      <c r="AF53" s="26">
        <v>4</v>
      </c>
      <c r="AG53" s="25" t="s">
        <v>37</v>
      </c>
      <c r="AH53" s="24">
        <v>1</v>
      </c>
      <c r="AI53" s="26">
        <v>4</v>
      </c>
      <c r="AJ53" s="25" t="s">
        <v>37</v>
      </c>
      <c r="AK53" s="192"/>
      <c r="AL53" s="193"/>
      <c r="AM53" s="266"/>
      <c r="AN53" s="192"/>
      <c r="AO53" s="193"/>
      <c r="AP53" s="266"/>
      <c r="AQ53" s="118">
        <f t="shared" si="2"/>
        <v>30</v>
      </c>
      <c r="AR53" s="119">
        <f t="shared" si="3"/>
        <v>8</v>
      </c>
    </row>
    <row r="54" spans="1:44" ht="12" customHeight="1">
      <c r="A54" s="69" t="s">
        <v>60</v>
      </c>
      <c r="B54" s="139" t="s">
        <v>432</v>
      </c>
      <c r="C54" s="26" t="s">
        <v>188</v>
      </c>
      <c r="D54" s="22" t="s">
        <v>157</v>
      </c>
      <c r="E54" s="22" t="s">
        <v>37</v>
      </c>
      <c r="F54" s="23" t="s">
        <v>156</v>
      </c>
      <c r="G54" s="24"/>
      <c r="H54" s="26"/>
      <c r="I54" s="25"/>
      <c r="J54" s="24"/>
      <c r="K54" s="26"/>
      <c r="L54" s="25"/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>
        <v>2</v>
      </c>
      <c r="Z54" s="26">
        <v>1</v>
      </c>
      <c r="AA54" s="25" t="s">
        <v>37</v>
      </c>
      <c r="AB54" s="24">
        <v>2</v>
      </c>
      <c r="AC54" s="26">
        <v>1</v>
      </c>
      <c r="AD54" s="25" t="s">
        <v>37</v>
      </c>
      <c r="AE54" s="24"/>
      <c r="AF54" s="26"/>
      <c r="AG54" s="25"/>
      <c r="AH54" s="24"/>
      <c r="AI54" s="26"/>
      <c r="AJ54" s="25"/>
      <c r="AK54" s="192"/>
      <c r="AL54" s="193"/>
      <c r="AM54" s="266"/>
      <c r="AN54" s="192"/>
      <c r="AO54" s="193"/>
      <c r="AP54" s="266"/>
      <c r="AQ54" s="118">
        <f t="shared" si="2"/>
        <v>60</v>
      </c>
      <c r="AR54" s="119">
        <f t="shared" si="3"/>
        <v>2</v>
      </c>
    </row>
    <row r="55" spans="1:44" ht="12" customHeight="1">
      <c r="A55" s="69" t="s">
        <v>105</v>
      </c>
      <c r="B55" s="139" t="s">
        <v>433</v>
      </c>
      <c r="C55" s="26" t="s">
        <v>463</v>
      </c>
      <c r="D55" s="22" t="s">
        <v>157</v>
      </c>
      <c r="E55" s="22" t="s">
        <v>37</v>
      </c>
      <c r="F55" s="23" t="s">
        <v>156</v>
      </c>
      <c r="G55" s="24"/>
      <c r="H55" s="26"/>
      <c r="I55" s="25"/>
      <c r="J55" s="24"/>
      <c r="K55" s="26"/>
      <c r="L55" s="25"/>
      <c r="M55" s="24"/>
      <c r="N55" s="26"/>
      <c r="O55" s="25"/>
      <c r="P55" s="24"/>
      <c r="Q55" s="26"/>
      <c r="R55" s="25"/>
      <c r="S55" s="24"/>
      <c r="T55" s="26"/>
      <c r="U55" s="25"/>
      <c r="V55" s="24"/>
      <c r="W55" s="26"/>
      <c r="X55" s="25"/>
      <c r="Y55" s="24"/>
      <c r="Z55" s="26"/>
      <c r="AA55" s="25"/>
      <c r="AB55" s="24"/>
      <c r="AC55" s="26"/>
      <c r="AD55" s="25"/>
      <c r="AE55" s="24">
        <v>2</v>
      </c>
      <c r="AF55" s="26">
        <v>1</v>
      </c>
      <c r="AG55" s="25" t="s">
        <v>37</v>
      </c>
      <c r="AH55" s="24">
        <v>2</v>
      </c>
      <c r="AI55" s="26">
        <v>1</v>
      </c>
      <c r="AJ55" s="25" t="s">
        <v>37</v>
      </c>
      <c r="AK55" s="192"/>
      <c r="AL55" s="193"/>
      <c r="AM55" s="266"/>
      <c r="AN55" s="192"/>
      <c r="AO55" s="193"/>
      <c r="AP55" s="266"/>
      <c r="AQ55" s="118">
        <f>SUM(G55,J55,M55,P55,S55,V55,Y55,AB55,AE55,AH55,AK55,AN55)*15</f>
        <v>60</v>
      </c>
      <c r="AR55" s="119">
        <f>SUM(H55,K55,N55,Q55,T55,W55,Z55,AC55,AF55,AI55,AL55,AO55)</f>
        <v>2</v>
      </c>
    </row>
    <row r="56" spans="1:44" ht="12" customHeight="1">
      <c r="A56" s="69" t="s">
        <v>17</v>
      </c>
      <c r="B56" s="139" t="s">
        <v>434</v>
      </c>
      <c r="C56" s="26"/>
      <c r="D56" s="22" t="s">
        <v>148</v>
      </c>
      <c r="E56" s="22" t="s">
        <v>37</v>
      </c>
      <c r="F56" s="23" t="s">
        <v>156</v>
      </c>
      <c r="G56" s="24"/>
      <c r="H56" s="26"/>
      <c r="I56" s="25"/>
      <c r="J56" s="24"/>
      <c r="K56" s="26"/>
      <c r="L56" s="25"/>
      <c r="M56" s="24"/>
      <c r="N56" s="26"/>
      <c r="O56" s="25"/>
      <c r="P56" s="24"/>
      <c r="Q56" s="26"/>
      <c r="R56" s="25"/>
      <c r="S56" s="24">
        <v>1</v>
      </c>
      <c r="T56" s="26">
        <v>1</v>
      </c>
      <c r="U56" s="25" t="s">
        <v>37</v>
      </c>
      <c r="V56" s="24"/>
      <c r="W56" s="26"/>
      <c r="X56" s="25"/>
      <c r="Y56" s="24"/>
      <c r="Z56" s="26"/>
      <c r="AA56" s="25"/>
      <c r="AB56" s="24"/>
      <c r="AC56" s="26"/>
      <c r="AD56" s="25"/>
      <c r="AE56" s="24"/>
      <c r="AF56" s="26"/>
      <c r="AG56" s="25"/>
      <c r="AH56" s="24"/>
      <c r="AI56" s="26"/>
      <c r="AJ56" s="25"/>
      <c r="AK56" s="192"/>
      <c r="AL56" s="193"/>
      <c r="AM56" s="266"/>
      <c r="AN56" s="192"/>
      <c r="AO56" s="193"/>
      <c r="AP56" s="266"/>
      <c r="AQ56" s="118">
        <f t="shared" si="2"/>
        <v>15</v>
      </c>
      <c r="AR56" s="119">
        <f>SUM(H56,K56,N56,Q56,T56,W56,Z56,AC56,AF56,AI56,AL56,AO56)</f>
        <v>1</v>
      </c>
    </row>
    <row r="57" spans="1:44" ht="12" customHeight="1">
      <c r="A57" s="69" t="s">
        <v>118</v>
      </c>
      <c r="B57" s="139" t="s">
        <v>435</v>
      </c>
      <c r="C57" s="26"/>
      <c r="D57" s="22" t="s">
        <v>148</v>
      </c>
      <c r="E57" s="22" t="s">
        <v>149</v>
      </c>
      <c r="F57" s="23">
        <v>45</v>
      </c>
      <c r="G57" s="24"/>
      <c r="H57" s="26"/>
      <c r="I57" s="25"/>
      <c r="J57" s="24">
        <v>2</v>
      </c>
      <c r="K57" s="26">
        <v>3</v>
      </c>
      <c r="L57" s="25" t="s">
        <v>37</v>
      </c>
      <c r="M57" s="24"/>
      <c r="N57" s="26"/>
      <c r="O57" s="25"/>
      <c r="P57" s="24"/>
      <c r="Q57" s="26"/>
      <c r="R57" s="25"/>
      <c r="S57" s="24"/>
      <c r="T57" s="26"/>
      <c r="U57" s="25"/>
      <c r="V57" s="24"/>
      <c r="W57" s="26"/>
      <c r="X57" s="25"/>
      <c r="Y57" s="24"/>
      <c r="Z57" s="26"/>
      <c r="AA57" s="25"/>
      <c r="AB57" s="24"/>
      <c r="AC57" s="26"/>
      <c r="AD57" s="25"/>
      <c r="AE57" s="24"/>
      <c r="AF57" s="26"/>
      <c r="AG57" s="25"/>
      <c r="AH57" s="24"/>
      <c r="AI57" s="26"/>
      <c r="AJ57" s="25"/>
      <c r="AK57" s="192"/>
      <c r="AL57" s="193"/>
      <c r="AM57" s="266"/>
      <c r="AN57" s="192"/>
      <c r="AO57" s="193"/>
      <c r="AP57" s="266"/>
      <c r="AQ57" s="118">
        <f t="shared" si="2"/>
        <v>30</v>
      </c>
      <c r="AR57" s="119">
        <f t="shared" si="3"/>
        <v>3</v>
      </c>
    </row>
    <row r="58" spans="1:44" ht="12" customHeight="1" thickBot="1">
      <c r="A58" s="70" t="s">
        <v>117</v>
      </c>
      <c r="B58" s="158" t="s">
        <v>436</v>
      </c>
      <c r="C58" s="59" t="s">
        <v>191</v>
      </c>
      <c r="D58" s="54" t="s">
        <v>148</v>
      </c>
      <c r="E58" s="54" t="s">
        <v>149</v>
      </c>
      <c r="F58" s="55">
        <v>45</v>
      </c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  <c r="S58" s="58"/>
      <c r="T58" s="59"/>
      <c r="U58" s="60"/>
      <c r="V58" s="58"/>
      <c r="W58" s="59"/>
      <c r="X58" s="60"/>
      <c r="Y58" s="58"/>
      <c r="Z58" s="59"/>
      <c r="AA58" s="60"/>
      <c r="AB58" s="58"/>
      <c r="AC58" s="59"/>
      <c r="AD58" s="60"/>
      <c r="AE58" s="58"/>
      <c r="AF58" s="59"/>
      <c r="AG58" s="60"/>
      <c r="AH58" s="58"/>
      <c r="AI58" s="59"/>
      <c r="AJ58" s="60"/>
      <c r="AK58" s="195">
        <v>2</v>
      </c>
      <c r="AL58" s="196">
        <v>2</v>
      </c>
      <c r="AM58" s="268" t="s">
        <v>37</v>
      </c>
      <c r="AN58" s="195"/>
      <c r="AO58" s="196"/>
      <c r="AP58" s="268"/>
      <c r="AQ58" s="143">
        <f t="shared" si="2"/>
        <v>30</v>
      </c>
      <c r="AR58" s="135">
        <f t="shared" si="3"/>
        <v>2</v>
      </c>
    </row>
    <row r="59" spans="1:44" ht="12" customHeight="1" thickBot="1" thickTop="1">
      <c r="A59" s="367" t="s">
        <v>92</v>
      </c>
      <c r="B59" s="368"/>
      <c r="C59" s="368"/>
      <c r="D59" s="368"/>
      <c r="E59" s="368"/>
      <c r="F59" s="368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70"/>
      <c r="AR59" s="371"/>
    </row>
    <row r="60" spans="1:44" ht="12" customHeight="1">
      <c r="A60" s="120" t="s">
        <v>482</v>
      </c>
      <c r="B60" s="156" t="s">
        <v>488</v>
      </c>
      <c r="C60" s="122"/>
      <c r="D60" s="122" t="s">
        <v>148</v>
      </c>
      <c r="E60" s="122" t="s">
        <v>149</v>
      </c>
      <c r="F60" s="123">
        <v>45</v>
      </c>
      <c r="G60" s="124"/>
      <c r="H60" s="121"/>
      <c r="I60" s="125"/>
      <c r="J60" s="124"/>
      <c r="K60" s="121"/>
      <c r="L60" s="125"/>
      <c r="M60" s="124"/>
      <c r="N60" s="121"/>
      <c r="O60" s="125"/>
      <c r="P60" s="124"/>
      <c r="Q60" s="121"/>
      <c r="R60" s="125"/>
      <c r="S60" s="124"/>
      <c r="T60" s="121"/>
      <c r="U60" s="125"/>
      <c r="V60" s="124"/>
      <c r="W60" s="121"/>
      <c r="X60" s="125"/>
      <c r="Y60" s="124"/>
      <c r="Z60" s="121"/>
      <c r="AA60" s="125"/>
      <c r="AB60" s="124"/>
      <c r="AC60" s="121"/>
      <c r="AD60" s="125"/>
      <c r="AE60" s="124"/>
      <c r="AF60" s="121"/>
      <c r="AG60" s="125"/>
      <c r="AH60" s="124">
        <v>2</v>
      </c>
      <c r="AI60" s="121">
        <v>3</v>
      </c>
      <c r="AJ60" s="125" t="s">
        <v>37</v>
      </c>
      <c r="AK60" s="188"/>
      <c r="AL60" s="189"/>
      <c r="AM60" s="265"/>
      <c r="AN60" s="188"/>
      <c r="AO60" s="189"/>
      <c r="AP60" s="265"/>
      <c r="AQ60" s="141">
        <f>SUM(G60,J60,M60,P60,S60,V60,Y60,AB60,AE60,AH60,AK60,AN60)*15</f>
        <v>30</v>
      </c>
      <c r="AR60" s="133">
        <f>SUM(H60,K60,N60,Q60,T60,W60,Z60,AC60,AF60,AI60,AL60,AO60)</f>
        <v>3</v>
      </c>
    </row>
    <row r="61" spans="1:44" ht="12" customHeight="1">
      <c r="A61" s="69" t="s">
        <v>115</v>
      </c>
      <c r="B61" s="139" t="s">
        <v>419</v>
      </c>
      <c r="C61" s="22"/>
      <c r="D61" s="22" t="s">
        <v>148</v>
      </c>
      <c r="E61" s="22" t="s">
        <v>149</v>
      </c>
      <c r="F61" s="23">
        <v>45</v>
      </c>
      <c r="G61" s="24"/>
      <c r="H61" s="26"/>
      <c r="I61" s="25"/>
      <c r="J61" s="24"/>
      <c r="K61" s="26"/>
      <c r="L61" s="25"/>
      <c r="M61" s="24"/>
      <c r="N61" s="26"/>
      <c r="O61" s="25"/>
      <c r="P61" s="24"/>
      <c r="Q61" s="26"/>
      <c r="R61" s="25"/>
      <c r="S61" s="24"/>
      <c r="T61" s="26"/>
      <c r="U61" s="25"/>
      <c r="V61" s="24"/>
      <c r="W61" s="26"/>
      <c r="X61" s="25"/>
      <c r="Y61" s="24"/>
      <c r="Z61" s="26"/>
      <c r="AA61" s="25"/>
      <c r="AB61" s="24"/>
      <c r="AC61" s="26"/>
      <c r="AD61" s="25"/>
      <c r="AE61" s="24"/>
      <c r="AF61" s="26"/>
      <c r="AG61" s="25"/>
      <c r="AH61" s="24">
        <v>2</v>
      </c>
      <c r="AI61" s="26">
        <v>3</v>
      </c>
      <c r="AJ61" s="25" t="s">
        <v>37</v>
      </c>
      <c r="AK61" s="192"/>
      <c r="AL61" s="193"/>
      <c r="AM61" s="266"/>
      <c r="AN61" s="192"/>
      <c r="AO61" s="193"/>
      <c r="AP61" s="266"/>
      <c r="AQ61" s="118">
        <f>SUM(G61,J61,M61,P61,S61,V61,Y61,AB61,AE61,AH61,AK61,AN61)*15</f>
        <v>30</v>
      </c>
      <c r="AR61" s="119">
        <f>SUM(H61,K61,N61,Q61,T61,W61,Z61,AC61,AF61,AI61,AL61,AO61)</f>
        <v>3</v>
      </c>
    </row>
    <row r="62" spans="1:44" ht="12" customHeight="1">
      <c r="A62" s="69" t="s">
        <v>122</v>
      </c>
      <c r="B62" s="139" t="s">
        <v>420</v>
      </c>
      <c r="C62" s="22"/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24"/>
      <c r="Q62" s="26"/>
      <c r="R62" s="25"/>
      <c r="S62" s="24"/>
      <c r="T62" s="26"/>
      <c r="U62" s="25"/>
      <c r="V62" s="24"/>
      <c r="W62" s="26"/>
      <c r="X62" s="25"/>
      <c r="Y62" s="24"/>
      <c r="Z62" s="26"/>
      <c r="AA62" s="25"/>
      <c r="AB62" s="24"/>
      <c r="AC62" s="26"/>
      <c r="AD62" s="25"/>
      <c r="AE62" s="24"/>
      <c r="AF62" s="26"/>
      <c r="AG62" s="25"/>
      <c r="AH62" s="24">
        <v>2</v>
      </c>
      <c r="AI62" s="26">
        <v>3</v>
      </c>
      <c r="AJ62" s="25" t="s">
        <v>37</v>
      </c>
      <c r="AK62" s="192"/>
      <c r="AL62" s="193"/>
      <c r="AM62" s="266"/>
      <c r="AN62" s="192"/>
      <c r="AO62" s="193"/>
      <c r="AP62" s="266"/>
      <c r="AQ62" s="118">
        <f>SUM(G62,J62,M62,P62,S62,V62,Y62,AB62,AE62,AH62,AK62,AN62)*15</f>
        <v>30</v>
      </c>
      <c r="AR62" s="119">
        <f>SUM(H62,K62,N62,Q62,T62,W62,Z62,AC62,AF62,AI62,AL62,AO62)</f>
        <v>3</v>
      </c>
    </row>
    <row r="63" spans="1:44" ht="12" customHeight="1" thickBot="1">
      <c r="A63" s="70" t="s">
        <v>116</v>
      </c>
      <c r="B63" s="158" t="s">
        <v>421</v>
      </c>
      <c r="C63" s="54"/>
      <c r="D63" s="54" t="s">
        <v>148</v>
      </c>
      <c r="E63" s="54" t="s">
        <v>149</v>
      </c>
      <c r="F63" s="55">
        <v>45</v>
      </c>
      <c r="G63" s="58"/>
      <c r="H63" s="59"/>
      <c r="I63" s="60"/>
      <c r="J63" s="58"/>
      <c r="K63" s="59"/>
      <c r="L63" s="60"/>
      <c r="M63" s="58"/>
      <c r="N63" s="59"/>
      <c r="O63" s="60"/>
      <c r="P63" s="58"/>
      <c r="Q63" s="59"/>
      <c r="R63" s="60"/>
      <c r="S63" s="58"/>
      <c r="T63" s="59"/>
      <c r="U63" s="60"/>
      <c r="V63" s="58"/>
      <c r="W63" s="59"/>
      <c r="X63" s="60"/>
      <c r="Y63" s="58"/>
      <c r="Z63" s="59"/>
      <c r="AA63" s="60"/>
      <c r="AB63" s="58"/>
      <c r="AC63" s="59"/>
      <c r="AD63" s="60"/>
      <c r="AE63" s="58"/>
      <c r="AF63" s="59"/>
      <c r="AG63" s="60"/>
      <c r="AH63" s="58">
        <v>2</v>
      </c>
      <c r="AI63" s="59">
        <v>3</v>
      </c>
      <c r="AJ63" s="60" t="s">
        <v>37</v>
      </c>
      <c r="AK63" s="195"/>
      <c r="AL63" s="196"/>
      <c r="AM63" s="268"/>
      <c r="AN63" s="195"/>
      <c r="AO63" s="196"/>
      <c r="AP63" s="268"/>
      <c r="AQ63" s="143">
        <f>SUM(G63,J63,M63,P63,S63,V63,Y63,AB63,AE63,AH63,AK63,AN63)*15</f>
        <v>30</v>
      </c>
      <c r="AR63" s="135">
        <f>SUM(H63,K63,N63,Q63,T63,W63,Z63,AC63,AF63,AI63,AL63,AO63)</f>
        <v>3</v>
      </c>
    </row>
    <row r="64" spans="1:44" ht="12" customHeight="1" thickBot="1" thickTop="1">
      <c r="A64" s="367" t="s">
        <v>35</v>
      </c>
      <c r="B64" s="368"/>
      <c r="C64" s="368"/>
      <c r="D64" s="368"/>
      <c r="E64" s="368"/>
      <c r="F64" s="368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70"/>
      <c r="AR64" s="371"/>
    </row>
    <row r="65" spans="1:44" ht="12" customHeight="1" thickBot="1">
      <c r="A65" s="159" t="s">
        <v>182</v>
      </c>
      <c r="B65" s="160" t="s">
        <v>216</v>
      </c>
      <c r="C65" s="148"/>
      <c r="D65" s="149"/>
      <c r="E65" s="149"/>
      <c r="F65" s="150"/>
      <c r="G65" s="161"/>
      <c r="H65" s="148"/>
      <c r="I65" s="162"/>
      <c r="J65" s="161"/>
      <c r="K65" s="148"/>
      <c r="L65" s="162"/>
      <c r="M65" s="161"/>
      <c r="N65" s="148"/>
      <c r="O65" s="162"/>
      <c r="P65" s="161"/>
      <c r="Q65" s="148"/>
      <c r="R65" s="162"/>
      <c r="S65" s="161"/>
      <c r="T65" s="148"/>
      <c r="U65" s="162"/>
      <c r="V65" s="161"/>
      <c r="W65" s="148"/>
      <c r="X65" s="162"/>
      <c r="Y65" s="161"/>
      <c r="Z65" s="148"/>
      <c r="AA65" s="162"/>
      <c r="AB65" s="161"/>
      <c r="AC65" s="148"/>
      <c r="AD65" s="162"/>
      <c r="AE65" s="161"/>
      <c r="AF65" s="148">
        <v>3</v>
      </c>
      <c r="AG65" s="162"/>
      <c r="AH65" s="161"/>
      <c r="AI65" s="148"/>
      <c r="AJ65" s="162"/>
      <c r="AK65" s="220"/>
      <c r="AL65" s="221"/>
      <c r="AM65" s="270"/>
      <c r="AN65" s="220"/>
      <c r="AO65" s="221"/>
      <c r="AP65" s="270"/>
      <c r="AQ65" s="163"/>
      <c r="AR65" s="152">
        <f>SUM(H65,K65,N65,Q65,T65,W65,Z65,AC65,AF65,AI65,AL65,AO65)</f>
        <v>3</v>
      </c>
    </row>
    <row r="66" spans="1:44" ht="12" customHeight="1" thickBot="1" thickTop="1">
      <c r="A66" s="379" t="s">
        <v>19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1"/>
    </row>
    <row r="67" spans="1:44" ht="22.5" customHeight="1">
      <c r="A67" s="120" t="s">
        <v>62</v>
      </c>
      <c r="B67" s="156" t="s">
        <v>411</v>
      </c>
      <c r="C67" s="121" t="s">
        <v>191</v>
      </c>
      <c r="D67" s="122" t="s">
        <v>147</v>
      </c>
      <c r="E67" s="122" t="s">
        <v>37</v>
      </c>
      <c r="F67" s="123" t="s">
        <v>156</v>
      </c>
      <c r="G67" s="124"/>
      <c r="H67" s="121"/>
      <c r="I67" s="125"/>
      <c r="J67" s="124"/>
      <c r="K67" s="121"/>
      <c r="L67" s="125"/>
      <c r="M67" s="124"/>
      <c r="N67" s="121"/>
      <c r="O67" s="125"/>
      <c r="P67" s="124"/>
      <c r="Q67" s="121"/>
      <c r="R67" s="125"/>
      <c r="S67" s="124"/>
      <c r="T67" s="121"/>
      <c r="U67" s="125"/>
      <c r="V67" s="124"/>
      <c r="W67" s="121"/>
      <c r="X67" s="125"/>
      <c r="Y67" s="124"/>
      <c r="Z67" s="121"/>
      <c r="AA67" s="125"/>
      <c r="AB67" s="124"/>
      <c r="AC67" s="121"/>
      <c r="AD67" s="125"/>
      <c r="AE67" s="124"/>
      <c r="AF67" s="121"/>
      <c r="AG67" s="125"/>
      <c r="AH67" s="124"/>
      <c r="AI67" s="121"/>
      <c r="AJ67" s="125"/>
      <c r="AK67" s="188">
        <v>5</v>
      </c>
      <c r="AL67" s="189">
        <v>7</v>
      </c>
      <c r="AM67" s="265" t="s">
        <v>37</v>
      </c>
      <c r="AN67" s="188"/>
      <c r="AO67" s="189"/>
      <c r="AP67" s="265"/>
      <c r="AQ67" s="141">
        <f>SUM(G67,J67,M67,P67,S67,V67,Y67,AB67,AE67,AH67,AK67,AN67)*15</f>
        <v>75</v>
      </c>
      <c r="AR67" s="133">
        <f>SUM(H67,K67,N67,Q67,T67,W67,Z67,AC67,AF67,AI67,AL67,AO67)</f>
        <v>7</v>
      </c>
    </row>
    <row r="68" spans="1:44" ht="22.5" customHeight="1">
      <c r="A68" s="173" t="s">
        <v>63</v>
      </c>
      <c r="B68" s="174" t="s">
        <v>412</v>
      </c>
      <c r="C68" s="126" t="s">
        <v>191</v>
      </c>
      <c r="D68" s="175" t="s">
        <v>147</v>
      </c>
      <c r="E68" s="175" t="s">
        <v>37</v>
      </c>
      <c r="F68" s="176" t="s">
        <v>156</v>
      </c>
      <c r="G68" s="127"/>
      <c r="H68" s="126"/>
      <c r="I68" s="128"/>
      <c r="J68" s="127"/>
      <c r="K68" s="126"/>
      <c r="L68" s="128"/>
      <c r="M68" s="127"/>
      <c r="N68" s="126"/>
      <c r="O68" s="128"/>
      <c r="P68" s="127"/>
      <c r="Q68" s="126"/>
      <c r="R68" s="128"/>
      <c r="S68" s="127"/>
      <c r="T68" s="126"/>
      <c r="U68" s="128"/>
      <c r="V68" s="127"/>
      <c r="W68" s="126"/>
      <c r="X68" s="128"/>
      <c r="Y68" s="127"/>
      <c r="Z68" s="126"/>
      <c r="AA68" s="128"/>
      <c r="AB68" s="127"/>
      <c r="AC68" s="126"/>
      <c r="AD68" s="128"/>
      <c r="AE68" s="127"/>
      <c r="AF68" s="126"/>
      <c r="AG68" s="128"/>
      <c r="AH68" s="127"/>
      <c r="AI68" s="126"/>
      <c r="AJ68" s="128"/>
      <c r="AK68" s="199"/>
      <c r="AL68" s="200"/>
      <c r="AM68" s="267"/>
      <c r="AN68" s="199">
        <v>5</v>
      </c>
      <c r="AO68" s="200">
        <v>7</v>
      </c>
      <c r="AP68" s="267" t="s">
        <v>37</v>
      </c>
      <c r="AQ68" s="142">
        <f aca="true" t="shared" si="4" ref="AQ68:AQ73">SUM(G68,J68,M68,P68,S68,V68,Y68,AB68,AE68,AH68,AK68,AN68)*15</f>
        <v>75</v>
      </c>
      <c r="AR68" s="134">
        <f aca="true" t="shared" si="5" ref="AR68:AR74">SUM(H68,K68,N68,Q68,T68,W68,Z68,AC68,AF68,AI68,AL68,AO68)</f>
        <v>7</v>
      </c>
    </row>
    <row r="69" spans="1:44" ht="12" customHeight="1">
      <c r="A69" s="173" t="s">
        <v>106</v>
      </c>
      <c r="B69" s="174" t="s">
        <v>413</v>
      </c>
      <c r="C69" s="126" t="s">
        <v>191</v>
      </c>
      <c r="D69" s="175" t="s">
        <v>147</v>
      </c>
      <c r="E69" s="175" t="s">
        <v>37</v>
      </c>
      <c r="F69" s="176" t="s">
        <v>156</v>
      </c>
      <c r="G69" s="127"/>
      <c r="H69" s="126"/>
      <c r="I69" s="128"/>
      <c r="J69" s="127"/>
      <c r="K69" s="126"/>
      <c r="L69" s="128"/>
      <c r="M69" s="127"/>
      <c r="N69" s="126"/>
      <c r="O69" s="128"/>
      <c r="P69" s="127"/>
      <c r="Q69" s="126"/>
      <c r="R69" s="128"/>
      <c r="S69" s="127"/>
      <c r="T69" s="126"/>
      <c r="U69" s="128"/>
      <c r="V69" s="127"/>
      <c r="W69" s="126"/>
      <c r="X69" s="128"/>
      <c r="Y69" s="127"/>
      <c r="Z69" s="126"/>
      <c r="AA69" s="128"/>
      <c r="AB69" s="127"/>
      <c r="AC69" s="126"/>
      <c r="AD69" s="128"/>
      <c r="AE69" s="127"/>
      <c r="AF69" s="126"/>
      <c r="AG69" s="128"/>
      <c r="AH69" s="127"/>
      <c r="AI69" s="126"/>
      <c r="AJ69" s="128"/>
      <c r="AK69" s="199"/>
      <c r="AL69" s="200"/>
      <c r="AM69" s="267"/>
      <c r="AN69" s="199">
        <v>3</v>
      </c>
      <c r="AO69" s="200">
        <v>6</v>
      </c>
      <c r="AP69" s="267" t="s">
        <v>37</v>
      </c>
      <c r="AQ69" s="142">
        <f t="shared" si="4"/>
        <v>45</v>
      </c>
      <c r="AR69" s="134">
        <f t="shared" si="5"/>
        <v>6</v>
      </c>
    </row>
    <row r="70" spans="1:44" ht="12" customHeight="1">
      <c r="A70" s="69" t="s">
        <v>27</v>
      </c>
      <c r="B70" s="139" t="s">
        <v>414</v>
      </c>
      <c r="C70" s="126" t="s">
        <v>191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2">
        <v>1</v>
      </c>
      <c r="AL70" s="193">
        <v>2</v>
      </c>
      <c r="AM70" s="266" t="s">
        <v>37</v>
      </c>
      <c r="AN70" s="192">
        <v>1</v>
      </c>
      <c r="AO70" s="193">
        <v>2</v>
      </c>
      <c r="AP70" s="266" t="s">
        <v>37</v>
      </c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28</v>
      </c>
      <c r="B71" s="139" t="s">
        <v>415</v>
      </c>
      <c r="C71" s="26" t="s">
        <v>193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>
        <v>1</v>
      </c>
      <c r="AL71" s="193">
        <v>4</v>
      </c>
      <c r="AM71" s="266" t="s">
        <v>37</v>
      </c>
      <c r="AN71" s="192">
        <v>1</v>
      </c>
      <c r="AO71" s="193">
        <v>4</v>
      </c>
      <c r="AP71" s="266" t="s">
        <v>37</v>
      </c>
      <c r="AQ71" s="118">
        <f t="shared" si="4"/>
        <v>30</v>
      </c>
      <c r="AR71" s="119">
        <f t="shared" si="5"/>
        <v>8</v>
      </c>
    </row>
    <row r="72" spans="1:44" ht="12" customHeight="1">
      <c r="A72" s="69" t="s">
        <v>29</v>
      </c>
      <c r="B72" s="139" t="s">
        <v>416</v>
      </c>
      <c r="C72" s="26" t="s">
        <v>193</v>
      </c>
      <c r="D72" s="22" t="s">
        <v>148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>
        <v>1</v>
      </c>
      <c r="AL72" s="193">
        <v>2</v>
      </c>
      <c r="AM72" s="266" t="s">
        <v>37</v>
      </c>
      <c r="AN72" s="192">
        <v>1</v>
      </c>
      <c r="AO72" s="193">
        <v>3</v>
      </c>
      <c r="AP72" s="266" t="s">
        <v>37</v>
      </c>
      <c r="AQ72" s="118">
        <f t="shared" si="4"/>
        <v>30</v>
      </c>
      <c r="AR72" s="119">
        <f t="shared" si="5"/>
        <v>5</v>
      </c>
    </row>
    <row r="73" spans="1:44" ht="12" customHeight="1" thickBot="1">
      <c r="A73" s="75" t="s">
        <v>30</v>
      </c>
      <c r="B73" s="177" t="s">
        <v>417</v>
      </c>
      <c r="C73" s="59" t="s">
        <v>193</v>
      </c>
      <c r="D73" s="28" t="s">
        <v>148</v>
      </c>
      <c r="E73" s="28" t="s">
        <v>149</v>
      </c>
      <c r="F73" s="29">
        <v>45</v>
      </c>
      <c r="G73" s="30"/>
      <c r="H73" s="31"/>
      <c r="I73" s="32"/>
      <c r="J73" s="30"/>
      <c r="K73" s="31"/>
      <c r="L73" s="32"/>
      <c r="M73" s="30"/>
      <c r="N73" s="31"/>
      <c r="O73" s="32"/>
      <c r="P73" s="30"/>
      <c r="Q73" s="31"/>
      <c r="R73" s="32"/>
      <c r="S73" s="30"/>
      <c r="T73" s="31"/>
      <c r="U73" s="32"/>
      <c r="V73" s="30"/>
      <c r="W73" s="31"/>
      <c r="X73" s="32"/>
      <c r="Y73" s="30"/>
      <c r="Z73" s="31"/>
      <c r="AA73" s="32"/>
      <c r="AB73" s="30"/>
      <c r="AC73" s="31"/>
      <c r="AD73" s="32"/>
      <c r="AE73" s="30"/>
      <c r="AF73" s="31"/>
      <c r="AG73" s="32"/>
      <c r="AH73" s="30"/>
      <c r="AI73" s="31"/>
      <c r="AJ73" s="32"/>
      <c r="AK73" s="208">
        <v>1</v>
      </c>
      <c r="AL73" s="209">
        <v>3</v>
      </c>
      <c r="AM73" s="269" t="s">
        <v>37</v>
      </c>
      <c r="AN73" s="208"/>
      <c r="AO73" s="209"/>
      <c r="AP73" s="269"/>
      <c r="AQ73" s="143">
        <f t="shared" si="4"/>
        <v>15</v>
      </c>
      <c r="AR73" s="135">
        <f t="shared" si="5"/>
        <v>3</v>
      </c>
    </row>
    <row r="74" spans="1:44" ht="12" customHeight="1" thickBot="1">
      <c r="A74" s="178" t="s">
        <v>20</v>
      </c>
      <c r="B74" s="160" t="s">
        <v>418</v>
      </c>
      <c r="C74" s="148" t="s">
        <v>191</v>
      </c>
      <c r="D74" s="149"/>
      <c r="E74" s="149" t="s">
        <v>151</v>
      </c>
      <c r="F74" s="150"/>
      <c r="G74" s="161"/>
      <c r="H74" s="148"/>
      <c r="I74" s="162"/>
      <c r="J74" s="161"/>
      <c r="K74" s="148"/>
      <c r="L74" s="162"/>
      <c r="M74" s="161"/>
      <c r="N74" s="148"/>
      <c r="O74" s="162"/>
      <c r="P74" s="161"/>
      <c r="Q74" s="148"/>
      <c r="R74" s="162"/>
      <c r="S74" s="161"/>
      <c r="T74" s="148"/>
      <c r="U74" s="162"/>
      <c r="V74" s="161"/>
      <c r="W74" s="148"/>
      <c r="X74" s="162"/>
      <c r="Y74" s="161"/>
      <c r="Z74" s="148"/>
      <c r="AA74" s="162"/>
      <c r="AB74" s="161"/>
      <c r="AC74" s="148"/>
      <c r="AD74" s="162"/>
      <c r="AE74" s="161"/>
      <c r="AF74" s="148"/>
      <c r="AG74" s="162"/>
      <c r="AH74" s="161"/>
      <c r="AI74" s="148"/>
      <c r="AJ74" s="162"/>
      <c r="AK74" s="220">
        <v>0</v>
      </c>
      <c r="AL74" s="221">
        <v>2</v>
      </c>
      <c r="AM74" s="270" t="s">
        <v>37</v>
      </c>
      <c r="AN74" s="220">
        <v>0</v>
      </c>
      <c r="AO74" s="221">
        <v>2</v>
      </c>
      <c r="AP74" s="270" t="s">
        <v>37</v>
      </c>
      <c r="AQ74" s="163">
        <f>SUM(G74,J74,M74,P74,S74,V74,Y74,AB74,AE74,AH74,AK74,AN74)*15</f>
        <v>0</v>
      </c>
      <c r="AR74" s="152">
        <f t="shared" si="5"/>
        <v>4</v>
      </c>
    </row>
    <row r="75" spans="1:44" ht="12" customHeight="1" thickBot="1" thickTop="1">
      <c r="A75" s="382" t="s">
        <v>21</v>
      </c>
      <c r="B75" s="383"/>
      <c r="C75" s="383"/>
      <c r="D75" s="383"/>
      <c r="E75" s="383"/>
      <c r="F75" s="384"/>
      <c r="G75" s="179">
        <f>SUM(G43:G58,G60,G65,G67:G74)</f>
        <v>1</v>
      </c>
      <c r="H75" s="180">
        <f aca="true" t="shared" si="6" ref="H75:AH75">SUM(H43:H58,H60,H65,H67:H74)</f>
        <v>0</v>
      </c>
      <c r="I75" s="181"/>
      <c r="J75" s="179">
        <f t="shared" si="6"/>
        <v>2</v>
      </c>
      <c r="K75" s="180">
        <f t="shared" si="6"/>
        <v>3</v>
      </c>
      <c r="L75" s="181"/>
      <c r="M75" s="179">
        <f t="shared" si="6"/>
        <v>5</v>
      </c>
      <c r="N75" s="180">
        <f t="shared" si="6"/>
        <v>6</v>
      </c>
      <c r="O75" s="181"/>
      <c r="P75" s="179">
        <f t="shared" si="6"/>
        <v>5</v>
      </c>
      <c r="Q75" s="180">
        <f t="shared" si="6"/>
        <v>6</v>
      </c>
      <c r="R75" s="181"/>
      <c r="S75" s="179">
        <f t="shared" si="6"/>
        <v>7</v>
      </c>
      <c r="T75" s="180">
        <f t="shared" si="6"/>
        <v>9</v>
      </c>
      <c r="U75" s="181"/>
      <c r="V75" s="179">
        <f t="shared" si="6"/>
        <v>6</v>
      </c>
      <c r="W75" s="180">
        <f t="shared" si="6"/>
        <v>8</v>
      </c>
      <c r="X75" s="181"/>
      <c r="Y75" s="179">
        <f t="shared" si="6"/>
        <v>2</v>
      </c>
      <c r="Z75" s="180">
        <f t="shared" si="6"/>
        <v>1</v>
      </c>
      <c r="AA75" s="181"/>
      <c r="AB75" s="179">
        <f t="shared" si="6"/>
        <v>2</v>
      </c>
      <c r="AC75" s="180">
        <f t="shared" si="6"/>
        <v>1</v>
      </c>
      <c r="AD75" s="181"/>
      <c r="AE75" s="179">
        <f t="shared" si="6"/>
        <v>3</v>
      </c>
      <c r="AF75" s="180">
        <f t="shared" si="6"/>
        <v>8</v>
      </c>
      <c r="AG75" s="181"/>
      <c r="AH75" s="179">
        <f t="shared" si="6"/>
        <v>5</v>
      </c>
      <c r="AI75" s="180">
        <f>SUM(AI43:AI58,AI60,AI65,AI67:AI74)</f>
        <v>8</v>
      </c>
      <c r="AJ75" s="181"/>
      <c r="AK75" s="283">
        <f>SUM(AK43:AK58,AK60,AK65,AK67:AK74)</f>
        <v>14</v>
      </c>
      <c r="AL75" s="284">
        <f>SUM(AL43:AL58,AL60,AL65,AL67:AL74)</f>
        <v>26</v>
      </c>
      <c r="AM75" s="285"/>
      <c r="AN75" s="286">
        <f>SUM(AN43:AN58,AN60,AN65,AN67:AN74)</f>
        <v>11</v>
      </c>
      <c r="AO75" s="284">
        <f>SUM(AO43:AO58,AO60,AO65,AO67:AO74)</f>
        <v>24</v>
      </c>
      <c r="AP75" s="285"/>
      <c r="AQ75" s="182">
        <f>SUM(AQ43:AQ58,AQ60,AQ65,AQ67:AQ74)</f>
        <v>945</v>
      </c>
      <c r="AR75" s="146">
        <f>SUM(AR43:AR58,AR60,AR65,AR67:AR74)</f>
        <v>100</v>
      </c>
    </row>
    <row r="76" spans="1:44" ht="12" customHeight="1" thickBot="1" thickTop="1">
      <c r="A76" s="385" t="s">
        <v>34</v>
      </c>
      <c r="B76" s="386"/>
      <c r="C76" s="386"/>
      <c r="D76" s="386"/>
      <c r="E76" s="386"/>
      <c r="F76" s="386"/>
      <c r="G76" s="182">
        <f>SUM(G37,G75)</f>
        <v>23.5</v>
      </c>
      <c r="H76" s="180">
        <f>SUM(H37,H75)</f>
        <v>30</v>
      </c>
      <c r="I76" s="181"/>
      <c r="J76" s="179">
        <f>SUM(J37,J75)</f>
        <v>23.5</v>
      </c>
      <c r="K76" s="180">
        <f>SUM(K37,K75)</f>
        <v>30</v>
      </c>
      <c r="L76" s="181"/>
      <c r="M76" s="179">
        <f>SUM(M37,M75)</f>
        <v>26.5</v>
      </c>
      <c r="N76" s="180">
        <f>SUM(N37,N75)</f>
        <v>31</v>
      </c>
      <c r="O76" s="181"/>
      <c r="P76" s="179">
        <f>SUM(P37,P75)</f>
        <v>26.5</v>
      </c>
      <c r="Q76" s="180">
        <f>SUM(Q37,Q75)</f>
        <v>29</v>
      </c>
      <c r="R76" s="181"/>
      <c r="S76" s="179">
        <f>SUM(S37,S75)</f>
        <v>26.5</v>
      </c>
      <c r="T76" s="180">
        <f>SUM(T37,T75)</f>
        <v>32</v>
      </c>
      <c r="U76" s="181"/>
      <c r="V76" s="179">
        <f>SUM(V37,V75)</f>
        <v>25.5</v>
      </c>
      <c r="W76" s="180">
        <f>SUM(W37,W75)</f>
        <v>31</v>
      </c>
      <c r="X76" s="181"/>
      <c r="Y76" s="179">
        <f>SUM(Y37,Y75)</f>
        <v>21.5</v>
      </c>
      <c r="Z76" s="180">
        <f>SUM(Z37,Z75)</f>
        <v>29</v>
      </c>
      <c r="AA76" s="181"/>
      <c r="AB76" s="179">
        <f>SUM(AB37,AB75)</f>
        <v>22.5</v>
      </c>
      <c r="AC76" s="180">
        <f>SUM(AC37,AC75)</f>
        <v>28</v>
      </c>
      <c r="AD76" s="181"/>
      <c r="AE76" s="179">
        <f>SUM(AE37,AE75)</f>
        <v>16.5</v>
      </c>
      <c r="AF76" s="180">
        <f>SUM(AF37,AF75)</f>
        <v>30</v>
      </c>
      <c r="AG76" s="181"/>
      <c r="AH76" s="179">
        <f>SUM(AH37,AH75)</f>
        <v>18.5</v>
      </c>
      <c r="AI76" s="180">
        <f>SUM(AI37,AI75)</f>
        <v>32</v>
      </c>
      <c r="AJ76" s="181"/>
      <c r="AK76" s="283">
        <f>SUM(AK37,AK75)</f>
        <v>14</v>
      </c>
      <c r="AL76" s="284">
        <f>SUM(AL37,AL75)</f>
        <v>30</v>
      </c>
      <c r="AM76" s="285"/>
      <c r="AN76" s="286">
        <f>SUM(AN37,AN75)</f>
        <v>11</v>
      </c>
      <c r="AO76" s="284">
        <f>SUM(AO37,AO75)</f>
        <v>28</v>
      </c>
      <c r="AP76" s="285"/>
      <c r="AQ76" s="248">
        <f>SUM(AQ37,AQ75)</f>
        <v>3840</v>
      </c>
      <c r="AR76" s="146">
        <f>SUM(AR37,AR75)</f>
        <v>360</v>
      </c>
    </row>
    <row r="77" ht="12" thickTop="1"/>
    <row r="78" ht="12">
      <c r="A78" s="185" t="s">
        <v>473</v>
      </c>
    </row>
    <row r="80" spans="1:44" ht="12">
      <c r="A80" s="106" t="s">
        <v>158</v>
      </c>
      <c r="B80" s="106"/>
      <c r="C80" s="10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Q80" s="147"/>
      <c r="AR80" s="147"/>
    </row>
    <row r="81" spans="1:44" ht="12">
      <c r="A81" s="106" t="s">
        <v>185</v>
      </c>
      <c r="B81" s="106"/>
      <c r="C81" s="10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Q81" s="147"/>
      <c r="AR81" s="147"/>
    </row>
    <row r="82" spans="1:44" ht="12">
      <c r="A82" s="106" t="s">
        <v>186</v>
      </c>
      <c r="B82" s="106"/>
      <c r="C82" s="10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Q82" s="147"/>
      <c r="AR82" s="147"/>
    </row>
    <row r="83" spans="1:44" ht="12">
      <c r="A83" s="106" t="s">
        <v>187</v>
      </c>
      <c r="B83" s="106"/>
      <c r="C83" s="10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Q83" s="147"/>
      <c r="AR83" s="147"/>
    </row>
    <row r="84" spans="1:44" ht="12">
      <c r="A84" s="106"/>
      <c r="B84" s="106"/>
      <c r="C84" s="104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Q84" s="147"/>
      <c r="AR84" s="147"/>
    </row>
    <row r="85" spans="1:44" ht="12">
      <c r="A85" s="186" t="s">
        <v>159</v>
      </c>
      <c r="B85" s="106"/>
      <c r="C85" s="10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Q85" s="147"/>
      <c r="AR85" s="147"/>
    </row>
    <row r="86" spans="1:44" ht="12">
      <c r="A86" s="106" t="s">
        <v>160</v>
      </c>
      <c r="B86" s="106"/>
      <c r="C86" s="104"/>
      <c r="D86" s="106" t="s">
        <v>161</v>
      </c>
      <c r="E86" s="106"/>
      <c r="F86" s="106"/>
      <c r="G86" s="106" t="s">
        <v>162</v>
      </c>
      <c r="H86" s="106"/>
      <c r="I86" s="106"/>
      <c r="J86" s="106"/>
      <c r="K86" s="106"/>
      <c r="L86" s="106"/>
      <c r="M86" s="106" t="s">
        <v>163</v>
      </c>
      <c r="N86" s="106"/>
      <c r="O86" s="106"/>
      <c r="P86" s="106"/>
      <c r="Q86" s="106"/>
      <c r="R86" s="104"/>
      <c r="S86" s="106"/>
      <c r="T86" s="10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Q86" s="147"/>
      <c r="AR86" s="147"/>
    </row>
    <row r="87" spans="1:44" ht="12">
      <c r="A87" s="106" t="s">
        <v>164</v>
      </c>
      <c r="B87" s="106"/>
      <c r="C87" s="104"/>
      <c r="D87" s="106" t="s">
        <v>165</v>
      </c>
      <c r="E87" s="106"/>
      <c r="F87" s="106"/>
      <c r="G87" s="106" t="s">
        <v>166</v>
      </c>
      <c r="H87" s="106"/>
      <c r="I87" s="106"/>
      <c r="J87" s="106"/>
      <c r="K87" s="106"/>
      <c r="L87" s="106"/>
      <c r="M87" s="106" t="s">
        <v>167</v>
      </c>
      <c r="N87" s="106"/>
      <c r="O87" s="106"/>
      <c r="P87" s="106"/>
      <c r="Q87" s="106"/>
      <c r="R87" s="104"/>
      <c r="S87" s="106"/>
      <c r="T87" s="10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Q87" s="147"/>
      <c r="AR87" s="147"/>
    </row>
    <row r="88" spans="1:44" ht="12">
      <c r="A88" s="106" t="s">
        <v>168</v>
      </c>
      <c r="B88" s="106"/>
      <c r="C88" s="104"/>
      <c r="D88" s="106" t="s">
        <v>169</v>
      </c>
      <c r="E88" s="106"/>
      <c r="F88" s="106"/>
      <c r="G88" s="106" t="s">
        <v>170</v>
      </c>
      <c r="H88" s="106"/>
      <c r="I88" s="106"/>
      <c r="J88" s="106"/>
      <c r="K88" s="106"/>
      <c r="L88" s="106"/>
      <c r="M88" s="106" t="s">
        <v>171</v>
      </c>
      <c r="N88" s="106"/>
      <c r="O88" s="106"/>
      <c r="P88" s="106"/>
      <c r="Q88" s="106"/>
      <c r="R88" s="104"/>
      <c r="S88" s="106"/>
      <c r="T88" s="10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Q88" s="147"/>
      <c r="AR88" s="147"/>
    </row>
    <row r="89" spans="1:44" ht="12">
      <c r="A89" s="106" t="s">
        <v>172</v>
      </c>
      <c r="B89" s="106"/>
      <c r="C89" s="104"/>
      <c r="D89" s="106"/>
      <c r="E89" s="106"/>
      <c r="F89" s="106"/>
      <c r="G89" s="106" t="s">
        <v>173</v>
      </c>
      <c r="H89" s="106"/>
      <c r="I89" s="106"/>
      <c r="J89" s="106"/>
      <c r="K89" s="106"/>
      <c r="L89" s="106"/>
      <c r="M89" s="106" t="s">
        <v>190</v>
      </c>
      <c r="N89" s="106"/>
      <c r="O89" s="106"/>
      <c r="P89" s="106"/>
      <c r="Q89" s="106"/>
      <c r="R89" s="104"/>
      <c r="S89" s="106"/>
      <c r="T89" s="10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Q89" s="147"/>
      <c r="AR89" s="147"/>
    </row>
    <row r="90" spans="1:44" ht="12">
      <c r="A90" s="106" t="s">
        <v>174</v>
      </c>
      <c r="B90" s="106"/>
      <c r="C90" s="104"/>
      <c r="D90" s="106"/>
      <c r="E90" s="106"/>
      <c r="F90" s="106"/>
      <c r="G90" s="106" t="s">
        <v>175</v>
      </c>
      <c r="H90" s="106"/>
      <c r="I90" s="106"/>
      <c r="J90" s="106"/>
      <c r="K90" s="106"/>
      <c r="L90" s="106"/>
      <c r="M90" s="337" t="s">
        <v>534</v>
      </c>
      <c r="N90" s="102"/>
      <c r="O90" s="102"/>
      <c r="P90" s="102"/>
      <c r="Q90" s="103"/>
      <c r="R90" s="104"/>
      <c r="S90" s="106"/>
      <c r="T90" s="10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Q90" s="147"/>
      <c r="AR90" s="147"/>
    </row>
    <row r="91" spans="1:44" ht="12">
      <c r="A91" s="106" t="s">
        <v>176</v>
      </c>
      <c r="B91" s="106"/>
      <c r="C91" s="104"/>
      <c r="D91" s="106"/>
      <c r="E91" s="106"/>
      <c r="F91" s="106"/>
      <c r="G91" s="106"/>
      <c r="H91" s="106"/>
      <c r="I91" s="106"/>
      <c r="J91" s="106"/>
      <c r="K91" s="106"/>
      <c r="L91" s="106"/>
      <c r="M91" s="337" t="s">
        <v>536</v>
      </c>
      <c r="N91" s="102"/>
      <c r="O91" s="102"/>
      <c r="P91" s="102"/>
      <c r="Q91" s="103"/>
      <c r="R91" s="104"/>
      <c r="S91" s="106"/>
      <c r="T91" s="106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Q91" s="147"/>
      <c r="AR91" s="147"/>
    </row>
    <row r="92" spans="1:44" ht="12">
      <c r="A92" s="106" t="s">
        <v>192</v>
      </c>
      <c r="B92" s="106"/>
      <c r="C92" s="104"/>
      <c r="D92" s="106"/>
      <c r="E92" s="106"/>
      <c r="F92" s="106"/>
      <c r="G92" s="106"/>
      <c r="H92" s="106"/>
      <c r="I92" s="106"/>
      <c r="J92" s="106"/>
      <c r="K92" s="106"/>
      <c r="L92" s="106"/>
      <c r="M92" s="337" t="s">
        <v>537</v>
      </c>
      <c r="N92" s="102"/>
      <c r="O92" s="102"/>
      <c r="P92" s="102"/>
      <c r="Q92" s="103"/>
      <c r="R92" s="104"/>
      <c r="S92" s="106"/>
      <c r="T92" s="10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Q92" s="147"/>
      <c r="AR92" s="147"/>
    </row>
    <row r="93" spans="1:44" ht="12">
      <c r="A93" s="106"/>
      <c r="B93" s="106"/>
      <c r="C93" s="104"/>
      <c r="D93" s="106"/>
      <c r="E93" s="106"/>
      <c r="F93" s="106"/>
      <c r="G93" s="106"/>
      <c r="H93" s="106"/>
      <c r="I93" s="106"/>
      <c r="J93" s="106"/>
      <c r="K93" s="106"/>
      <c r="L93" s="106"/>
      <c r="R93" s="106"/>
      <c r="S93" s="106"/>
      <c r="T93" s="10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Q93" s="147"/>
      <c r="AR93" s="147"/>
    </row>
    <row r="94" spans="1:44" ht="12">
      <c r="A94" s="186" t="s">
        <v>177</v>
      </c>
      <c r="B94" s="106"/>
      <c r="C94" s="10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4"/>
      <c r="T94" s="10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Q94" s="147"/>
      <c r="AR94" s="147"/>
    </row>
    <row r="95" spans="1:44" ht="12">
      <c r="A95" s="106" t="s">
        <v>183</v>
      </c>
      <c r="B95" s="106"/>
      <c r="C95" s="10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Q95" s="147"/>
      <c r="AR95" s="147"/>
    </row>
    <row r="96" spans="1:44" ht="12">
      <c r="A96" s="106" t="s">
        <v>178</v>
      </c>
      <c r="B96" s="106"/>
      <c r="C96" s="10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Q96" s="147"/>
      <c r="AR96" s="147"/>
    </row>
    <row r="97" spans="1:44" ht="12">
      <c r="A97" s="106" t="s">
        <v>179</v>
      </c>
      <c r="B97" s="106"/>
      <c r="C97" s="10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Q97" s="147"/>
      <c r="AR97" s="147"/>
    </row>
    <row r="98" spans="1:28" ht="12">
      <c r="A98" s="106" t="s">
        <v>184</v>
      </c>
      <c r="B98" s="106"/>
      <c r="C98" s="10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4"/>
      <c r="U98" s="184"/>
      <c r="V98" s="184"/>
      <c r="W98" s="184"/>
      <c r="X98" s="184"/>
      <c r="Y98" s="184"/>
      <c r="Z98" s="184"/>
      <c r="AA98" s="184"/>
      <c r="AB98" s="184"/>
    </row>
    <row r="99" spans="1:28" ht="12">
      <c r="A99" s="106" t="s">
        <v>180</v>
      </c>
      <c r="B99" s="106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</row>
    <row r="100" spans="1:28" ht="12">
      <c r="A100" s="106"/>
      <c r="B100" s="106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4"/>
      <c r="T100" s="104"/>
      <c r="U100" s="184"/>
      <c r="V100" s="184"/>
      <c r="W100" s="184"/>
      <c r="X100" s="184"/>
      <c r="Y100" s="184"/>
      <c r="Z100" s="184"/>
      <c r="AA100" s="184"/>
      <c r="AB100" s="184"/>
    </row>
    <row r="101" spans="1:44" ht="12">
      <c r="A101" s="106"/>
      <c r="B101" s="106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4"/>
      <c r="T101" s="104"/>
      <c r="U101" s="184"/>
      <c r="V101" s="184"/>
      <c r="W101" s="184"/>
      <c r="X101" s="184"/>
      <c r="Y101" s="184"/>
      <c r="Z101" s="184"/>
      <c r="AA101" s="184"/>
      <c r="AB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</sheetData>
  <sheetProtection password="CEBE" sheet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A31:F31"/>
    <mergeCell ref="G31:AP31"/>
    <mergeCell ref="AQ31:AR31"/>
    <mergeCell ref="A34:F34"/>
    <mergeCell ref="G34:AP34"/>
    <mergeCell ref="AQ34:AR34"/>
    <mergeCell ref="A37:F37"/>
    <mergeCell ref="A38:AR38"/>
    <mergeCell ref="A39:A41"/>
    <mergeCell ref="B39:B41"/>
    <mergeCell ref="C39:C41"/>
    <mergeCell ref="D39:D41"/>
    <mergeCell ref="E39:E41"/>
    <mergeCell ref="F39:F41"/>
    <mergeCell ref="G39:AP39"/>
    <mergeCell ref="AQ39:AR39"/>
    <mergeCell ref="AE40:AG40"/>
    <mergeCell ref="AH40:AJ40"/>
    <mergeCell ref="AK40:AM40"/>
    <mergeCell ref="AN40:AP40"/>
    <mergeCell ref="G40:I40"/>
    <mergeCell ref="J40:L40"/>
    <mergeCell ref="M40:O40"/>
    <mergeCell ref="P40:R40"/>
    <mergeCell ref="S40:U40"/>
    <mergeCell ref="V40:X40"/>
    <mergeCell ref="AQ40:AQ41"/>
    <mergeCell ref="AR40:AR41"/>
    <mergeCell ref="A42:F42"/>
    <mergeCell ref="G42:AP42"/>
    <mergeCell ref="AQ42:AR42"/>
    <mergeCell ref="A59:F59"/>
    <mergeCell ref="G59:AP59"/>
    <mergeCell ref="AQ59:AR59"/>
    <mergeCell ref="Y40:AA40"/>
    <mergeCell ref="AB40:AD40"/>
    <mergeCell ref="A64:F64"/>
    <mergeCell ref="G64:AP64"/>
    <mergeCell ref="AQ64:AR64"/>
    <mergeCell ref="A66:AR66"/>
    <mergeCell ref="A75:F75"/>
    <mergeCell ref="A76:F76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Kriszti</cp:lastModifiedBy>
  <cp:lastPrinted>2020-07-03T13:29:48Z</cp:lastPrinted>
  <dcterms:created xsi:type="dcterms:W3CDTF">2013-03-01T21:41:31Z</dcterms:created>
  <dcterms:modified xsi:type="dcterms:W3CDTF">2020-07-06T08:45:37Z</dcterms:modified>
  <cp:category/>
  <cp:version/>
  <cp:contentType/>
  <cp:contentStatus/>
</cp:coreProperties>
</file>